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defaultThemeVersion="124226"/>
  <mc:AlternateContent xmlns:mc="http://schemas.openxmlformats.org/markup-compatibility/2006">
    <mc:Choice Requires="x15">
      <x15ac:absPath xmlns:x15ac="http://schemas.microsoft.com/office/spreadsheetml/2010/11/ac" url="\\Server\c\Master Files\Annual Statements-Red Book\"/>
    </mc:Choice>
  </mc:AlternateContent>
  <xr:revisionPtr revIDLastSave="0" documentId="8_{6E419AB6-AF12-4EF9-9204-2515197D8F5E}" xr6:coauthVersionLast="46" xr6:coauthVersionMax="46" xr10:uidLastSave="{00000000-0000-0000-0000-000000000000}"/>
  <bookViews>
    <workbookView xWindow="5430" yWindow="3225" windowWidth="18900" windowHeight="11055" tabRatio="911" firstSheet="1" activeTab="1" xr2:uid="{00000000-000D-0000-FFFF-FFFF00000000}"/>
  </bookViews>
  <sheets>
    <sheet name="Instructions" sheetId="25" r:id="rId1"/>
    <sheet name="Jurat" sheetId="6" r:id="rId2"/>
    <sheet name="Pg 2 Assets" sheetId="1" r:id="rId3"/>
    <sheet name="Pg 3 Liab" sheetId="2" r:id="rId4"/>
    <sheet name="Pg 4 IS" sheetId="3" r:id="rId5"/>
    <sheet name="Pg 5 Cash Flow" sheetId="4" r:id="rId6"/>
    <sheet name="Pg 6 Expenses" sheetId="5" r:id="rId7"/>
    <sheet name="Pg 7 In-Force" sheetId="7" r:id="rId8"/>
    <sheet name="Pg 8 Losses" sheetId="11" r:id="rId9"/>
    <sheet name="Pg 9 Nonadmit" sheetId="17" r:id="rId10"/>
    <sheet name="Pg 10 RE" sheetId="13" r:id="rId11"/>
    <sheet name="Pg 11 D Pt 1 " sheetId="8" r:id="rId12"/>
    <sheet name="Pg 12 D Pt 2" sheetId="24" r:id="rId13"/>
    <sheet name="Pg 13 D Pt 3" sheetId="9" r:id="rId14"/>
    <sheet name="Pg 14 Sch D Pt 4" sheetId="10" r:id="rId15"/>
    <sheet name="Pg 15 GI" sheetId="12" r:id="rId16"/>
    <sheet name="Pg 16 Sch E" sheetId="14" r:id="rId17"/>
    <sheet name="Pg 17 Org" sheetId="15" r:id="rId18"/>
    <sheet name="Pg 18 Overflow" sheetId="18" r:id="rId19"/>
    <sheet name="Pg 19 Inv Overflow" sheetId="19" r:id="rId20"/>
    <sheet name="Pg 20 Sch E Overflow" sheetId="23" r:id="rId21"/>
    <sheet name="Acerno_Cache_XXXXX" sheetId="27" state="veryHidden" r:id="rId22"/>
    <sheet name="Summary" sheetId="26" state="hidden" r:id="rId23"/>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Instructions!$A$1:$I$62</definedName>
    <definedName name="_xlnm.Print_Area" localSheetId="1">Jurat!$A$1:$G$72</definedName>
    <definedName name="_xlnm.Print_Area" localSheetId="10">'Pg 10 RE'!$A$1:$J$44</definedName>
    <definedName name="_xlnm.Print_Area" localSheetId="11">'Pg 11 D Pt 1 '!$A$1:$P$48</definedName>
    <definedName name="_xlnm.Print_Area" localSheetId="12">'Pg 12 D Pt 2'!$A$1:$N$40</definedName>
    <definedName name="_xlnm.Print_Area" localSheetId="13">'Pg 13 D Pt 3'!$A$1:$H$40</definedName>
    <definedName name="_xlnm.Print_Area" localSheetId="14">'Pg 14 Sch D Pt 4'!$A$1:$O$45</definedName>
    <definedName name="_xlnm.Print_Area" localSheetId="15">'Pg 15 GI'!$A$1:$I$88</definedName>
    <definedName name="_xlnm.Print_Area" localSheetId="16" xml:space="preserve">                                        'Pg 16 Sch E'!$A$1:$E$70</definedName>
    <definedName name="_xlnm.Print_Area" localSheetId="17">'Pg 17 Org'!$A$1:$H$57</definedName>
    <definedName name="_xlnm.Print_Area" localSheetId="18">'Pg 18 Overflow'!$A$1:$F$71</definedName>
    <definedName name="_xlnm.Print_Area" localSheetId="19">'Pg 19 Inv Overflow'!$A$1:$P$56</definedName>
    <definedName name="_xlnm.Print_Area" localSheetId="2">'Pg 2 Assets'!$A$1:$F$32</definedName>
    <definedName name="_xlnm.Print_Area" localSheetId="20" xml:space="preserve">                                        'Pg 20 Sch E Overflow'!$A$1:$E$71</definedName>
    <definedName name="_xlnm.Print_Area" localSheetId="3">'Pg 3 Liab'!$A$1:$D$31</definedName>
    <definedName name="_xlnm.Print_Area" localSheetId="4">'Pg 4 IS'!$A$1:$D$54</definedName>
    <definedName name="_xlnm.Print_Area" localSheetId="5">'Pg 5 Cash Flow'!$A$1:$D$38</definedName>
    <definedName name="_xlnm.Print_Area" localSheetId="6">'Pg 6 Expenses'!$A$1:$C$57</definedName>
    <definedName name="_xlnm.Print_Area" localSheetId="7">'Pg 7 In-Force'!$A$1:$D$22</definedName>
    <definedName name="_xlnm.Print_Area" localSheetId="8">'Pg 8 Losses'!$A$1:$F$51</definedName>
    <definedName name="_xlnm.Print_Area" localSheetId="9">'Pg 9 Nonadmit'!$A$1:$E$32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4" i="19" l="1"/>
  <c r="H45" i="19"/>
  <c r="H46" i="19"/>
  <c r="H47" i="19"/>
  <c r="H48" i="19"/>
  <c r="H49" i="19"/>
  <c r="H50" i="19"/>
  <c r="H51" i="19"/>
  <c r="H52" i="19"/>
  <c r="B3" i="26" l="1"/>
  <c r="A3" i="26"/>
  <c r="L16" i="8"/>
  <c r="M16" i="8"/>
  <c r="L17" i="8"/>
  <c r="M17" i="8"/>
  <c r="L18" i="8"/>
  <c r="M18" i="8"/>
  <c r="L19" i="8"/>
  <c r="M19" i="8"/>
  <c r="L20" i="8"/>
  <c r="M20" i="8"/>
  <c r="L21" i="8"/>
  <c r="M21" i="8"/>
  <c r="L22" i="8"/>
  <c r="M22" i="8"/>
  <c r="L23" i="8"/>
  <c r="M23" i="8"/>
  <c r="L24" i="8"/>
  <c r="M24" i="8"/>
  <c r="L25" i="8"/>
  <c r="M25" i="8"/>
  <c r="L26" i="8"/>
  <c r="M26" i="8"/>
  <c r="L27" i="8"/>
  <c r="M27" i="8"/>
  <c r="L28" i="8"/>
  <c r="M28" i="8"/>
  <c r="L29" i="8"/>
  <c r="M29" i="8"/>
  <c r="L30" i="8"/>
  <c r="M30" i="8"/>
  <c r="L31" i="8"/>
  <c r="M31" i="8"/>
  <c r="L32" i="8"/>
  <c r="M32" i="8"/>
  <c r="L33" i="8"/>
  <c r="M33" i="8"/>
  <c r="L34" i="8"/>
  <c r="M34" i="8"/>
  <c r="L35" i="8"/>
  <c r="M35" i="8"/>
  <c r="L36" i="8"/>
  <c r="M36" i="8"/>
  <c r="L37" i="8"/>
  <c r="M37" i="8"/>
  <c r="L38" i="8"/>
  <c r="M38" i="8"/>
  <c r="L39" i="8"/>
  <c r="M39" i="8"/>
  <c r="L40" i="8"/>
  <c r="M40" i="8"/>
  <c r="L41" i="8"/>
  <c r="M41" i="8"/>
  <c r="L42" i="8"/>
  <c r="M42" i="8"/>
  <c r="L43" i="8"/>
  <c r="M43" i="8"/>
  <c r="L44" i="8"/>
  <c r="M44" i="8"/>
  <c r="L15" i="8"/>
  <c r="M15" i="8"/>
  <c r="M21" i="19"/>
  <c r="L21" i="19"/>
  <c r="L20" i="19"/>
  <c r="M20" i="19"/>
  <c r="I44" i="12"/>
  <c r="I45" i="12"/>
  <c r="L18" i="19"/>
  <c r="M18" i="19"/>
  <c r="L19" i="19"/>
  <c r="M19" i="19"/>
  <c r="C1" i="24"/>
  <c r="A1" i="24"/>
  <c r="E69" i="23"/>
  <c r="E67" i="14" s="1"/>
  <c r="E68" i="14" s="1"/>
  <c r="C9" i="1" s="1"/>
  <c r="E9" i="1" s="1"/>
  <c r="D69" i="23"/>
  <c r="D67" i="14"/>
  <c r="D68" i="14"/>
  <c r="C69" i="23"/>
  <c r="C67" i="14" s="1"/>
  <c r="C68" i="14" s="1"/>
  <c r="A2" i="23"/>
  <c r="E1" i="23"/>
  <c r="E25" i="18"/>
  <c r="E26" i="18"/>
  <c r="E24" i="18"/>
  <c r="E27" i="18"/>
  <c r="D27" i="18"/>
  <c r="D30" i="17"/>
  <c r="C27" i="18"/>
  <c r="C30" i="17" s="1"/>
  <c r="N55" i="19"/>
  <c r="N37" i="24" s="1"/>
  <c r="N38" i="24" s="1"/>
  <c r="M55" i="19"/>
  <c r="M37" i="24" s="1"/>
  <c r="M38" i="24" s="1"/>
  <c r="L55" i="19"/>
  <c r="L37" i="24" s="1"/>
  <c r="L38" i="24" s="1"/>
  <c r="K55" i="19"/>
  <c r="K37" i="24" s="1"/>
  <c r="K38" i="24" s="1"/>
  <c r="J55" i="19"/>
  <c r="J37" i="24" s="1"/>
  <c r="J38" i="24" s="1"/>
  <c r="I55" i="19"/>
  <c r="I37" i="24" s="1"/>
  <c r="I38" i="24" s="1"/>
  <c r="G55" i="19"/>
  <c r="G37" i="24" s="1"/>
  <c r="G38" i="24" s="1"/>
  <c r="C7" i="1" s="1"/>
  <c r="N28" i="19"/>
  <c r="N45" i="8" s="1"/>
  <c r="N46" i="8" s="1"/>
  <c r="K28" i="19"/>
  <c r="K45" i="8" s="1"/>
  <c r="K46" i="8" s="1"/>
  <c r="J28" i="19"/>
  <c r="J45" i="8" s="1"/>
  <c r="J46" i="8" s="1"/>
  <c r="H28" i="19"/>
  <c r="H45" i="8" s="1"/>
  <c r="H46" i="8" s="1"/>
  <c r="G28" i="19"/>
  <c r="G45" i="8" s="1"/>
  <c r="F28" i="19"/>
  <c r="F45" i="8" s="1"/>
  <c r="F46" i="8" s="1"/>
  <c r="E28" i="19"/>
  <c r="E45" i="8" s="1"/>
  <c r="E46" i="8" s="1"/>
  <c r="M27" i="19"/>
  <c r="L27" i="19"/>
  <c r="M26" i="19"/>
  <c r="L26" i="19"/>
  <c r="M25" i="19"/>
  <c r="L25" i="19"/>
  <c r="M24" i="19"/>
  <c r="L24" i="19"/>
  <c r="M23" i="19"/>
  <c r="L23" i="19"/>
  <c r="M22" i="19"/>
  <c r="L22" i="19"/>
  <c r="M17" i="19"/>
  <c r="L17" i="19"/>
  <c r="M16" i="19"/>
  <c r="L16" i="19"/>
  <c r="M15" i="19"/>
  <c r="L15" i="19"/>
  <c r="M14" i="19"/>
  <c r="L14" i="19"/>
  <c r="C1" i="19"/>
  <c r="A1" i="19"/>
  <c r="D21" i="18"/>
  <c r="C21" i="18"/>
  <c r="D15" i="18"/>
  <c r="D29" i="2"/>
  <c r="D30" i="2" s="1"/>
  <c r="D21" i="2" s="1"/>
  <c r="D22" i="2" s="1"/>
  <c r="C15" i="18"/>
  <c r="C29" i="2" s="1"/>
  <c r="C30" i="2" s="1"/>
  <c r="C21" i="2" s="1"/>
  <c r="F9" i="18"/>
  <c r="F30" i="1" s="1"/>
  <c r="F31" i="1" s="1"/>
  <c r="F24" i="1" s="1"/>
  <c r="D9" i="18"/>
  <c r="D30" i="1" s="1"/>
  <c r="D31" i="1" s="1"/>
  <c r="D24" i="1" s="1"/>
  <c r="C9" i="18"/>
  <c r="E9" i="18" s="1"/>
  <c r="E7" i="18"/>
  <c r="E8" i="18"/>
  <c r="E6" i="18"/>
  <c r="A2" i="18"/>
  <c r="F1" i="18"/>
  <c r="H11" i="13"/>
  <c r="F19" i="12"/>
  <c r="C10" i="3" s="1"/>
  <c r="D14" i="1"/>
  <c r="E14" i="1" s="1"/>
  <c r="E3" i="26" s="1"/>
  <c r="D15" i="1"/>
  <c r="E15" i="1"/>
  <c r="D16" i="1"/>
  <c r="E16" i="1" s="1"/>
  <c r="D17" i="1"/>
  <c r="E17" i="1"/>
  <c r="F3" i="26" s="1"/>
  <c r="D18" i="1"/>
  <c r="E18" i="1" s="1"/>
  <c r="D19" i="1"/>
  <c r="D20" i="1"/>
  <c r="E20" i="1" s="1"/>
  <c r="D21" i="1"/>
  <c r="E21" i="1" s="1"/>
  <c r="D22" i="1"/>
  <c r="D23" i="1"/>
  <c r="E23" i="1" s="1"/>
  <c r="D13" i="1"/>
  <c r="E13" i="1"/>
  <c r="D8" i="1"/>
  <c r="D9" i="1"/>
  <c r="D10" i="1"/>
  <c r="E10" i="1"/>
  <c r="D11" i="1"/>
  <c r="E11" i="1" s="1"/>
  <c r="D7" i="1"/>
  <c r="D6" i="1"/>
  <c r="D12" i="1"/>
  <c r="C12" i="17"/>
  <c r="E6" i="17"/>
  <c r="E28" i="17"/>
  <c r="E29" i="17"/>
  <c r="E27" i="17"/>
  <c r="E13" i="17"/>
  <c r="E14" i="17"/>
  <c r="E15" i="17"/>
  <c r="E16" i="17"/>
  <c r="E17" i="17"/>
  <c r="E18" i="17"/>
  <c r="E19" i="17"/>
  <c r="E20" i="17"/>
  <c r="E21" i="17"/>
  <c r="E22" i="17"/>
  <c r="E23" i="17"/>
  <c r="E7" i="17"/>
  <c r="E8" i="17"/>
  <c r="E9" i="17"/>
  <c r="E10" i="17"/>
  <c r="E11" i="17"/>
  <c r="D12" i="17"/>
  <c r="A2" i="17"/>
  <c r="E1" i="17"/>
  <c r="E28" i="1"/>
  <c r="A2" i="15"/>
  <c r="H1" i="15"/>
  <c r="A2" i="14"/>
  <c r="E1" i="14"/>
  <c r="D1" i="13"/>
  <c r="A1" i="13"/>
  <c r="D1" i="12"/>
  <c r="A1" i="12"/>
  <c r="A2" i="11"/>
  <c r="F1" i="11"/>
  <c r="C1" i="10"/>
  <c r="C1" i="9"/>
  <c r="A1" i="9"/>
  <c r="A1" i="8"/>
  <c r="C1" i="8"/>
  <c r="D53" i="3"/>
  <c r="D38" i="3" s="1"/>
  <c r="C53" i="3"/>
  <c r="C38" i="3" s="1"/>
  <c r="D50" i="3"/>
  <c r="D26" i="3" s="1"/>
  <c r="D27" i="3" s="1"/>
  <c r="C50" i="3"/>
  <c r="C26" i="3" s="1"/>
  <c r="C27" i="3" s="1"/>
  <c r="D45" i="3"/>
  <c r="C45" i="3"/>
  <c r="C16" i="3" s="1"/>
  <c r="D16" i="3"/>
  <c r="D17" i="3"/>
  <c r="C55" i="5"/>
  <c r="C44" i="5" s="1"/>
  <c r="C14" i="3"/>
  <c r="D22" i="3"/>
  <c r="C22" i="3"/>
  <c r="C41" i="5"/>
  <c r="C37" i="5"/>
  <c r="C17" i="5"/>
  <c r="C9" i="5"/>
  <c r="D33" i="4"/>
  <c r="C33" i="4"/>
  <c r="D28" i="4"/>
  <c r="C28" i="4"/>
  <c r="D22" i="4"/>
  <c r="D29" i="4" s="1"/>
  <c r="C22" i="4"/>
  <c r="C29" i="4" s="1"/>
  <c r="D13" i="4"/>
  <c r="C13" i="4"/>
  <c r="D9" i="4"/>
  <c r="C9" i="4"/>
  <c r="A1" i="10"/>
  <c r="A2" i="5"/>
  <c r="C1" i="5"/>
  <c r="G42" i="13"/>
  <c r="F42" i="13"/>
  <c r="E42" i="13"/>
  <c r="D42" i="13"/>
  <c r="H41" i="13"/>
  <c r="H40" i="13"/>
  <c r="H39" i="13"/>
  <c r="H38" i="13"/>
  <c r="H37" i="13"/>
  <c r="H36" i="13"/>
  <c r="H35" i="13"/>
  <c r="H34" i="13"/>
  <c r="H33" i="13"/>
  <c r="H32" i="13"/>
  <c r="H31" i="13"/>
  <c r="H30" i="13"/>
  <c r="H29" i="13"/>
  <c r="H28" i="13"/>
  <c r="J17" i="13"/>
  <c r="I17" i="13"/>
  <c r="G17" i="13"/>
  <c r="F17" i="13"/>
  <c r="E17" i="13"/>
  <c r="D17" i="13"/>
  <c r="H16" i="13"/>
  <c r="H15" i="13"/>
  <c r="H14" i="13"/>
  <c r="H13" i="13"/>
  <c r="H17" i="13" s="1"/>
  <c r="C8" i="1" s="1"/>
  <c r="E8" i="1" s="1"/>
  <c r="D3" i="26" s="1"/>
  <c r="H12" i="13"/>
  <c r="H51" i="12"/>
  <c r="G51" i="12"/>
  <c r="F51" i="12"/>
  <c r="E51" i="12"/>
  <c r="D51" i="12"/>
  <c r="C51" i="12"/>
  <c r="I50" i="12"/>
  <c r="I49" i="12"/>
  <c r="I48" i="12"/>
  <c r="I47" i="12"/>
  <c r="I46" i="12"/>
  <c r="I43" i="12"/>
  <c r="I42" i="12"/>
  <c r="I41" i="12"/>
  <c r="I40" i="12"/>
  <c r="I39" i="12"/>
  <c r="I37" i="12"/>
  <c r="I36" i="12"/>
  <c r="I35" i="12"/>
  <c r="I34" i="12"/>
  <c r="I33" i="12"/>
  <c r="I32" i="12"/>
  <c r="E19" i="12"/>
  <c r="C9" i="3" s="1"/>
  <c r="D19" i="12"/>
  <c r="E47" i="11"/>
  <c r="C7" i="2" s="1"/>
  <c r="J3" i="26" s="1"/>
  <c r="D47" i="11"/>
  <c r="C47" i="11"/>
  <c r="B47" i="11"/>
  <c r="F46" i="11"/>
  <c r="F45" i="11"/>
  <c r="F44" i="11"/>
  <c r="F43" i="11"/>
  <c r="F42" i="11"/>
  <c r="F41" i="11"/>
  <c r="F40" i="11"/>
  <c r="F39" i="11"/>
  <c r="E25" i="11"/>
  <c r="D25" i="11"/>
  <c r="C25" i="11"/>
  <c r="B25" i="11"/>
  <c r="F24" i="11"/>
  <c r="F23" i="11"/>
  <c r="F22" i="11"/>
  <c r="F21" i="11"/>
  <c r="F20" i="11"/>
  <c r="F19" i="11"/>
  <c r="F18" i="11"/>
  <c r="F17" i="11"/>
  <c r="O44" i="10"/>
  <c r="N44" i="10"/>
  <c r="M44" i="10"/>
  <c r="L44" i="10"/>
  <c r="K44" i="10"/>
  <c r="J44" i="10"/>
  <c r="I44" i="10"/>
  <c r="H44" i="10"/>
  <c r="G44" i="10"/>
  <c r="F44" i="10"/>
  <c r="H38" i="9"/>
  <c r="G38" i="9"/>
  <c r="F38" i="9"/>
  <c r="M14" i="8"/>
  <c r="L14" i="8"/>
  <c r="D8" i="3"/>
  <c r="D11" i="3" s="1"/>
  <c r="C8" i="3"/>
  <c r="O3" i="26" s="1"/>
  <c r="A2" i="4"/>
  <c r="D1" i="4"/>
  <c r="A2" i="3"/>
  <c r="D1" i="3"/>
  <c r="E29" i="1"/>
  <c r="E27" i="1"/>
  <c r="D8" i="7"/>
  <c r="D10" i="7" s="1"/>
  <c r="C8" i="7"/>
  <c r="C10" i="7" s="1"/>
  <c r="C12" i="7" s="1"/>
  <c r="C1" i="7"/>
  <c r="A2" i="7"/>
  <c r="A2" i="2"/>
  <c r="D1" i="2"/>
  <c r="E19" i="1"/>
  <c r="A2" i="1"/>
  <c r="F1" i="1"/>
  <c r="A57" i="6"/>
  <c r="F12" i="1"/>
  <c r="E12" i="17"/>
  <c r="D31" i="17"/>
  <c r="D24" i="17" s="1"/>
  <c r="C31" i="17" l="1"/>
  <c r="E30" i="17"/>
  <c r="D25" i="17"/>
  <c r="F25" i="11"/>
  <c r="C13" i="3" s="1"/>
  <c r="Q3" i="26" s="1"/>
  <c r="F47" i="11"/>
  <c r="C6" i="2" s="1"/>
  <c r="I3" i="26" s="1"/>
  <c r="K3" i="26" s="1"/>
  <c r="D25" i="1"/>
  <c r="H42" i="13"/>
  <c r="C30" i="1"/>
  <c r="F25" i="1"/>
  <c r="M45" i="8"/>
  <c r="M46" i="8" s="1"/>
  <c r="G46" i="8"/>
  <c r="C6" i="1" s="1"/>
  <c r="E6" i="1" s="1"/>
  <c r="L45" i="8"/>
  <c r="L46" i="8" s="1"/>
  <c r="M28" i="19"/>
  <c r="L28" i="19"/>
  <c r="I51" i="12"/>
  <c r="C14" i="4"/>
  <c r="C35" i="4" s="1"/>
  <c r="U3" i="26"/>
  <c r="D14" i="4"/>
  <c r="D35" i="4" s="1"/>
  <c r="D37" i="4" s="1"/>
  <c r="C36" i="4" s="1"/>
  <c r="C45" i="5"/>
  <c r="C48" i="5" s="1"/>
  <c r="C11" i="3"/>
  <c r="D18" i="3"/>
  <c r="D28" i="3" s="1"/>
  <c r="D30" i="3" s="1"/>
  <c r="D33" i="3" s="1"/>
  <c r="D39" i="3" s="1"/>
  <c r="D40" i="3" s="1"/>
  <c r="C32" i="3" s="1"/>
  <c r="C22" i="2"/>
  <c r="L3" i="26" s="1"/>
  <c r="E22" i="1"/>
  <c r="C12" i="1"/>
  <c r="E7" i="1"/>
  <c r="C3" i="26" s="1"/>
  <c r="D23" i="2"/>
  <c r="H3" i="26"/>
  <c r="C31" i="1" l="1"/>
  <c r="E30" i="1"/>
  <c r="E31" i="17"/>
  <c r="C24" i="17"/>
  <c r="C15" i="3"/>
  <c r="R3" i="26" s="1"/>
  <c r="C37" i="4"/>
  <c r="P3" i="26"/>
  <c r="E12" i="1"/>
  <c r="N3" i="26"/>
  <c r="D24" i="2"/>
  <c r="C25" i="17" l="1"/>
  <c r="E25" i="17" s="1"/>
  <c r="C36" i="3" s="1"/>
  <c r="E24" i="17"/>
  <c r="E31" i="1"/>
  <c r="C24" i="1"/>
  <c r="C17" i="3"/>
  <c r="S3" i="26" s="1"/>
  <c r="E24" i="1" l="1"/>
  <c r="C25" i="1"/>
  <c r="E25" i="1" s="1"/>
  <c r="G3" i="26" s="1"/>
  <c r="C18" i="3"/>
  <c r="C28" i="3" s="1"/>
  <c r="C30" i="3" s="1"/>
  <c r="C33" i="3" s="1"/>
  <c r="C39" i="3" s="1"/>
  <c r="C40" i="3" s="1"/>
  <c r="C23" i="2" s="1"/>
  <c r="M3" i="26" s="1"/>
  <c r="T3" i="26"/>
  <c r="C24"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Jeff Vandenbark</author>
  </authors>
  <commentList>
    <comment ref="C29" authorId="0" shapeId="0" xr:uid="{00000000-0006-0000-0100-000001000000}">
      <text>
        <r>
          <rPr>
            <b/>
            <sz val="8"/>
            <color indexed="81"/>
            <rFont val="Tahoma"/>
            <family val="2"/>
          </rPr>
          <t xml:space="preserve">Enter phone number as 6141234567 system will automatically format
</t>
        </r>
        <r>
          <rPr>
            <sz val="8"/>
            <color indexed="81"/>
            <rFont val="Tahoma"/>
            <family val="2"/>
          </rPr>
          <t xml:space="preserve">
</t>
        </r>
      </text>
    </comment>
    <comment ref="G34" authorId="0" shapeId="0" xr:uid="{00000000-0006-0000-0100-000002000000}">
      <text>
        <r>
          <rPr>
            <b/>
            <sz val="8"/>
            <color indexed="81"/>
            <rFont val="Tahoma"/>
            <family val="2"/>
          </rPr>
          <t xml:space="preserve">Enter phone number as 6141234567 system will automatically format
</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Do not type in this cell</author>
  </authors>
  <commentList>
    <comment ref="F38" authorId="0" shapeId="0" xr:uid="{00000000-0006-0000-0D00-000001000000}">
      <text>
        <r>
          <rPr>
            <b/>
            <sz val="8"/>
            <color indexed="81"/>
            <rFont val="Tahoma"/>
            <family val="2"/>
          </rPr>
          <t>Do not type in this cell:</t>
        </r>
        <r>
          <rPr>
            <sz val="8"/>
            <color indexed="81"/>
            <rFont val="Tahoma"/>
            <family val="2"/>
          </rPr>
          <t xml:space="preserve">
</t>
        </r>
      </text>
    </comment>
    <comment ref="G38" authorId="0" shapeId="0" xr:uid="{00000000-0006-0000-0D00-000002000000}">
      <text>
        <r>
          <rPr>
            <b/>
            <sz val="8"/>
            <color indexed="81"/>
            <rFont val="Tahoma"/>
            <family val="2"/>
          </rPr>
          <t>Do not type in this cell:</t>
        </r>
        <r>
          <rPr>
            <sz val="8"/>
            <color indexed="81"/>
            <rFont val="Tahoma"/>
            <family val="2"/>
          </rPr>
          <t xml:space="preserve">
</t>
        </r>
      </text>
    </comment>
    <comment ref="H38" authorId="0" shapeId="0" xr:uid="{00000000-0006-0000-0D00-000003000000}">
      <text>
        <r>
          <rPr>
            <b/>
            <sz val="8"/>
            <color indexed="81"/>
            <rFont val="Tahoma"/>
            <family val="2"/>
          </rPr>
          <t>Do not type in this cell:</t>
        </r>
        <r>
          <rPr>
            <sz val="8"/>
            <color indexed="81"/>
            <rFont val="Tahoma"/>
            <family val="2"/>
          </rPr>
          <t xml:space="preserve">
</t>
        </r>
      </text>
    </comment>
  </commentList>
</comments>
</file>

<file path=xl/sharedStrings.xml><?xml version="1.0" encoding="utf-8"?>
<sst xmlns="http://schemas.openxmlformats.org/spreadsheetml/2006/main" count="1121" uniqueCount="662">
  <si>
    <t>Assets Current Year</t>
  </si>
  <si>
    <t>Nonadmitted Assets Current Year</t>
  </si>
  <si>
    <t>Net Admitted Assets Current Year</t>
  </si>
  <si>
    <t>Net Admitted Assets Prior Year</t>
  </si>
  <si>
    <t>Bonds</t>
  </si>
  <si>
    <t>Aggregate write-ins for invested assets</t>
  </si>
  <si>
    <t>Subtotals, cash and invested assets</t>
  </si>
  <si>
    <t>Investment income due and accrued</t>
  </si>
  <si>
    <t>Net deferred tax asset</t>
  </si>
  <si>
    <t>Electronic data processing equipment and software</t>
  </si>
  <si>
    <t>Receivables from parent, subsidiaries and affiliates</t>
  </si>
  <si>
    <t>Aggregate write-ins for other than invested assets</t>
  </si>
  <si>
    <t>Totals</t>
  </si>
  <si>
    <t>Current Year</t>
  </si>
  <si>
    <t>Prior Year</t>
  </si>
  <si>
    <t>Other expenses (excluding taxes, licenses and fees)</t>
  </si>
  <si>
    <t>Net deferred tax liability</t>
  </si>
  <si>
    <t>Advance premium</t>
  </si>
  <si>
    <t>Funds held by company under reinsurance treaties</t>
  </si>
  <si>
    <t>Amounts withheld or retained by company for account of others</t>
  </si>
  <si>
    <t>Payable to parent, subsidiaries and affiliates</t>
  </si>
  <si>
    <t>Aggregate write-ins for liabilities</t>
  </si>
  <si>
    <t>Total liabilities</t>
  </si>
  <si>
    <t>Surplus as regards policyholders</t>
  </si>
  <si>
    <t>Aggregate write-ins for underwriting deductions</t>
  </si>
  <si>
    <t>Total underwriting deductions</t>
  </si>
  <si>
    <t>Net underwriting gain (loss)</t>
  </si>
  <si>
    <t>Net investment income earned</t>
  </si>
  <si>
    <t>Net investment gain (loss)</t>
  </si>
  <si>
    <t>Finance and service charges not included in premiums</t>
  </si>
  <si>
    <t>Aggregate write-ins for miscellaneous income</t>
  </si>
  <si>
    <t>Total other income</t>
  </si>
  <si>
    <t>Net income</t>
  </si>
  <si>
    <t>Surplus as regards policyholders, December 31 prior year</t>
  </si>
  <si>
    <t>Change in net deferred income tax</t>
  </si>
  <si>
    <t>Change in provision for reinsurance</t>
  </si>
  <si>
    <t>Aggregate write-ins for gains and losses in surplus</t>
  </si>
  <si>
    <t>Change in surplus as regards policyholders for the year</t>
  </si>
  <si>
    <t>Surplus as regards policyholders, December 31 current year</t>
  </si>
  <si>
    <t>Description</t>
  </si>
  <si>
    <t>Net investment income</t>
  </si>
  <si>
    <t>Miscellaneous income</t>
  </si>
  <si>
    <t>Total</t>
  </si>
  <si>
    <t>Benefit and loss related payments</t>
  </si>
  <si>
    <t>Commissions, expenses paid and aggregate write-ins for deductions</t>
  </si>
  <si>
    <t>Net cash from operations</t>
  </si>
  <si>
    <t>Net gains (losses) on cash, cash equivalents and short- term investments</t>
  </si>
  <si>
    <t>Net cash from investments</t>
  </si>
  <si>
    <t>Borrowed funds (cash provided/applied)</t>
  </si>
  <si>
    <t>Other cash provided (applied)</t>
  </si>
  <si>
    <t>Net change in cash, cash equivalents and short-term investments</t>
  </si>
  <si>
    <t>Beginning of year (cash, cash equivalents and short-term investments)</t>
  </si>
  <si>
    <t>End of year (cash, cash equivalents and short-term investments)</t>
  </si>
  <si>
    <t>Reinsurance ceded excluding contingent (commission and brokerage)</t>
  </si>
  <si>
    <t>Allowances to managers and agents</t>
  </si>
  <si>
    <t>Advertising</t>
  </si>
  <si>
    <t>Boards, bureaus and associations</t>
  </si>
  <si>
    <t>Surveys and underwriting reports</t>
  </si>
  <si>
    <t>Audit of assureds' records</t>
  </si>
  <si>
    <t>Employee relations and welfare</t>
  </si>
  <si>
    <t>Insurance</t>
  </si>
  <si>
    <t>Directors' fees</t>
  </si>
  <si>
    <t>Travel and travel items</t>
  </si>
  <si>
    <t>Rent and rent items</t>
  </si>
  <si>
    <t>Equipment</t>
  </si>
  <si>
    <t>Cost or depreciation of EDP equipment and software</t>
  </si>
  <si>
    <t>Printing and stationery</t>
  </si>
  <si>
    <t>Legal and auditing</t>
  </si>
  <si>
    <t>Real estate expenses</t>
  </si>
  <si>
    <t>Real estate taxes</t>
  </si>
  <si>
    <t>Aggregate write-ins for miscellaneous expenses</t>
  </si>
  <si>
    <t>Less unpaid expenses - current year</t>
  </si>
  <si>
    <t>Add unpaid expenses - prior year</t>
  </si>
  <si>
    <t xml:space="preserve">Total Assets </t>
  </si>
  <si>
    <t xml:space="preserve">ANNUAL STATEMENT FOR THE YEAR </t>
  </si>
  <si>
    <t>,</t>
  </si>
  <si>
    <t>OF THE CONDITION AND AFFAIRS OF THE</t>
  </si>
  <si>
    <t>ORGANIZED UNDER THE LAWS OF THE STATE OF OHIO</t>
  </si>
  <si>
    <t>Made to the</t>
  </si>
  <si>
    <t>INSURANCE COMMISSIONER OF THE STATE OF OHIO</t>
  </si>
  <si>
    <t>Pursuant to the Laws thereof</t>
  </si>
  <si>
    <t>Home Office</t>
  </si>
  <si>
    <t xml:space="preserve"> </t>
  </si>
  <si>
    <t>OH</t>
  </si>
  <si>
    <t>Street and Number</t>
  </si>
  <si>
    <t>Mail Address</t>
  </si>
  <si>
    <t>Main Administrative Office</t>
  </si>
  <si>
    <t>Telephone Number</t>
  </si>
  <si>
    <t>Organized</t>
  </si>
  <si>
    <t>Commenced Business</t>
  </si>
  <si>
    <t>Annual Statement Contact Person</t>
  </si>
  <si>
    <t>Contact Person Email Address</t>
  </si>
  <si>
    <t>OFFICERS</t>
  </si>
  <si>
    <t>President</t>
  </si>
  <si>
    <t>Vice President</t>
  </si>
  <si>
    <t>Secretary</t>
  </si>
  <si>
    <t>Treasurer</t>
  </si>
  <si>
    <t>DIRECTORS</t>
  </si>
  <si>
    <t>(ALL DIRECTORS MUST BE SHOWN)</t>
  </si>
  <si>
    <t>State of Ohio</t>
  </si>
  <si>
    <t xml:space="preserve">County of </t>
  </si>
  <si>
    <t xml:space="preserve">President and    </t>
  </si>
  <si>
    <t>Secretary of the</t>
  </si>
  <si>
    <t>, being duly sworn each for himself/herself deposes and says, that they are the</t>
  </si>
  <si>
    <t xml:space="preserve">      Subscribed and sworn to before me, this _______</t>
  </si>
  <si>
    <t xml:space="preserve">            day of _________________  20____</t>
  </si>
  <si>
    <t xml:space="preserve">        ___________________________________</t>
  </si>
  <si>
    <t xml:space="preserve">       Notary Public</t>
  </si>
  <si>
    <t>Signature of Person Preparing Statement</t>
  </si>
  <si>
    <t>ANNUAL STATEMENT</t>
  </si>
  <si>
    <t xml:space="preserve">For the Year Ended  </t>
  </si>
  <si>
    <t>NAIC Company Code</t>
  </si>
  <si>
    <t>Furniture and equipment</t>
  </si>
  <si>
    <t>Cash</t>
  </si>
  <si>
    <t xml:space="preserve">Short-term investments </t>
  </si>
  <si>
    <t>Assessments or premiums in the course of collection (including agents balances)</t>
  </si>
  <si>
    <t>Premium receivable for advance pay</t>
  </si>
  <si>
    <t>Earned but unbilled premiums (post assessment)</t>
  </si>
  <si>
    <t xml:space="preserve">Amounts recoverable from reinsurers </t>
  </si>
  <si>
    <t xml:space="preserve">Funds held by or deposited with reinsured companies </t>
  </si>
  <si>
    <t>ASSETS</t>
  </si>
  <si>
    <t xml:space="preserve">Real estate (less liens, encumbrances) </t>
  </si>
  <si>
    <t xml:space="preserve">LIABILITIES, SURPLUS AND OTHER FUNDS </t>
  </si>
  <si>
    <t>Provision for unauthorized reinsurance</t>
  </si>
  <si>
    <t>Borrowed money and interest thereon</t>
  </si>
  <si>
    <t>Unpaid Losses</t>
  </si>
  <si>
    <t>Commissions due and payable to agents</t>
  </si>
  <si>
    <t>Unearned assessment/premium reserve</t>
  </si>
  <si>
    <t xml:space="preserve">Ceded reinsurance premiums payable </t>
  </si>
  <si>
    <t>Details of Write-Ins for Assets:</t>
  </si>
  <si>
    <t>INSURANCE IN FORCE</t>
  </si>
  <si>
    <t>In force December 31 of previous year (to equal prior year's statement)</t>
  </si>
  <si>
    <t>Written during the year</t>
  </si>
  <si>
    <t>Deduct those expired and cancelled</t>
  </si>
  <si>
    <t>In force December 31 of current year</t>
  </si>
  <si>
    <t>Deduct amount reinsured</t>
  </si>
  <si>
    <t xml:space="preserve">Net amount in force </t>
  </si>
  <si>
    <t>Amount (dollars)</t>
  </si>
  <si>
    <t>Number</t>
  </si>
  <si>
    <t>XXX</t>
  </si>
  <si>
    <t>Total liabilities and surplus</t>
  </si>
  <si>
    <t>STATEMENT OF INCOME</t>
  </si>
  <si>
    <t>SURPLUS ACCOUNT</t>
  </si>
  <si>
    <t>UNDERWRITING INCOME</t>
  </si>
  <si>
    <t>DEDUCTIONS</t>
  </si>
  <si>
    <t>INVESTMENT INCOME</t>
  </si>
  <si>
    <t>OTHER INCOME</t>
  </si>
  <si>
    <t>DETAILS OF WRITE-INS</t>
  </si>
  <si>
    <t>Federal income taxes incurred</t>
  </si>
  <si>
    <t>Net income, after capital gains tax and before federal income taxes</t>
  </si>
  <si>
    <t>Taxes, licenses and fees (excluding federal income taxes)</t>
  </si>
  <si>
    <t>Current federal income tax recoverable and interest thereon</t>
  </si>
  <si>
    <t>CASH FLOW STATEMENT</t>
  </si>
  <si>
    <t>Gross Assessments/Premiums earned</t>
  </si>
  <si>
    <t>Less: Return Assessments/Premiums earned</t>
  </si>
  <si>
    <t>Net Assessments/Premiums earned</t>
  </si>
  <si>
    <t>Direct Assessments/Premiums earned</t>
  </si>
  <si>
    <t xml:space="preserve"> ANNUAL STATEMENT OF THE</t>
  </si>
  <si>
    <t>Interest</t>
  </si>
  <si>
    <t>Amount of</t>
  </si>
  <si>
    <t>Interest due</t>
  </si>
  <si>
    <t>Increase by</t>
  </si>
  <si>
    <t>Decrease by</t>
  </si>
  <si>
    <t>and accrued</t>
  </si>
  <si>
    <t>Amount Due and</t>
  </si>
  <si>
    <t xml:space="preserve">Adjustment, </t>
  </si>
  <si>
    <t>Dec. 31. Current</t>
  </si>
  <si>
    <t>Accrued Dec. 31</t>
  </si>
  <si>
    <t>Gross Am't</t>
  </si>
  <si>
    <t>in Book</t>
  </si>
  <si>
    <t>year, on bonds</t>
  </si>
  <si>
    <t>Book Value /</t>
  </si>
  <si>
    <t>Market Value</t>
  </si>
  <si>
    <t>of Current Year</t>
  </si>
  <si>
    <t>Received</t>
  </si>
  <si>
    <t>Value</t>
  </si>
  <si>
    <t xml:space="preserve">in default as to </t>
  </si>
  <si>
    <t>Give complete and accurate description of all bonds</t>
  </si>
  <si>
    <t>Date</t>
  </si>
  <si>
    <t>Amortized</t>
  </si>
  <si>
    <t>December 31 of</t>
  </si>
  <si>
    <t>Rate</t>
  </si>
  <si>
    <t>on bonds not</t>
  </si>
  <si>
    <t>During</t>
  </si>
  <si>
    <t xml:space="preserve">During </t>
  </si>
  <si>
    <t xml:space="preserve">principal or </t>
  </si>
  <si>
    <t>Maturity</t>
  </si>
  <si>
    <t>Cusip #</t>
  </si>
  <si>
    <t>owned.</t>
  </si>
  <si>
    <t>From Whom Acquired</t>
  </si>
  <si>
    <t>Acquired</t>
  </si>
  <si>
    <t>Par Value</t>
  </si>
  <si>
    <t>Actual Cost</t>
  </si>
  <si>
    <t>Value*</t>
  </si>
  <si>
    <t>(%)</t>
  </si>
  <si>
    <t>in default</t>
  </si>
  <si>
    <t>Year</t>
  </si>
  <si>
    <t xml:space="preserve">Year </t>
  </si>
  <si>
    <t xml:space="preserve">interest   </t>
  </si>
  <si>
    <t>OVERFLOW AMOUNTS</t>
  </si>
  <si>
    <t xml:space="preserve">  * Annual Statement Value</t>
  </si>
  <si>
    <t>Dividends</t>
  </si>
  <si>
    <t>Per Share</t>
  </si>
  <si>
    <t>Used To</t>
  </si>
  <si>
    <t>Market Value/</t>
  </si>
  <si>
    <t>Increase, by</t>
  </si>
  <si>
    <t>Decrease, by</t>
  </si>
  <si>
    <t>No.</t>
  </si>
  <si>
    <t>Obtain</t>
  </si>
  <si>
    <t>Fair Value</t>
  </si>
  <si>
    <t xml:space="preserve">Received </t>
  </si>
  <si>
    <t>Amount Due</t>
  </si>
  <si>
    <t>Adjustment, in</t>
  </si>
  <si>
    <t>Adjustment</t>
  </si>
  <si>
    <t xml:space="preserve">Give complete and accurate description of all stocks </t>
  </si>
  <si>
    <t xml:space="preserve">of </t>
  </si>
  <si>
    <t>(Preferred</t>
  </si>
  <si>
    <t xml:space="preserve">Market </t>
  </si>
  <si>
    <t>and Accrued</t>
  </si>
  <si>
    <t>Book Value</t>
  </si>
  <si>
    <t xml:space="preserve">in Book Value </t>
  </si>
  <si>
    <t>Shares</t>
  </si>
  <si>
    <t>Stocks)</t>
  </si>
  <si>
    <t>During Year</t>
  </si>
  <si>
    <t>NAIC</t>
  </si>
  <si>
    <t>Designation</t>
  </si>
  <si>
    <r>
      <t xml:space="preserve">Showing all Bonds and Preferred &amp; Common Stocks </t>
    </r>
    <r>
      <rPr>
        <b/>
        <sz val="8"/>
        <rFont val="Arial"/>
        <family val="2"/>
      </rPr>
      <t>ACQUIRED</t>
    </r>
    <r>
      <rPr>
        <sz val="8"/>
        <rFont val="Arial"/>
        <family val="2"/>
      </rPr>
      <t xml:space="preserve"> During the Current Year</t>
    </r>
  </si>
  <si>
    <t>CUSIP #</t>
  </si>
  <si>
    <t>* Date</t>
  </si>
  <si>
    <t>Name of Vendor</t>
  </si>
  <si>
    <t xml:space="preserve">No. </t>
  </si>
  <si>
    <t>Cost to Company</t>
  </si>
  <si>
    <t>Par Value of Bonds</t>
  </si>
  <si>
    <t>Paid for Accrued Interest</t>
  </si>
  <si>
    <t>Give complete and accurate description of each bond and stock.</t>
  </si>
  <si>
    <t>of Shares</t>
  </si>
  <si>
    <t>(Excluding Accrued</t>
  </si>
  <si>
    <t>and Dividends</t>
  </si>
  <si>
    <t>If bonds are serial issues give amounts maturing each year.</t>
  </si>
  <si>
    <t>of Stock</t>
  </si>
  <si>
    <t>Interest on Bonds)</t>
  </si>
  <si>
    <t>*The items with reference to each issue of bonds or stocks acquired at public offerings may be totaled in one line and the word "various" inserted in Columns 2 and 3.</t>
  </si>
  <si>
    <t>Profit</t>
  </si>
  <si>
    <t>Loss</t>
  </si>
  <si>
    <t xml:space="preserve">on </t>
  </si>
  <si>
    <t>on</t>
  </si>
  <si>
    <t>Date Sold</t>
  </si>
  <si>
    <t>Sale</t>
  </si>
  <si>
    <t>Direct</t>
  </si>
  <si>
    <t>Reinsurance</t>
  </si>
  <si>
    <t>Lines of Business</t>
  </si>
  <si>
    <t>Assumed</t>
  </si>
  <si>
    <t>Premiums</t>
  </si>
  <si>
    <t>Deduct:</t>
  </si>
  <si>
    <t>**</t>
  </si>
  <si>
    <t>Salvage and</t>
  </si>
  <si>
    <t>Net Losses Incurred</t>
  </si>
  <si>
    <t>Losses Incurred on</t>
  </si>
  <si>
    <t xml:space="preserve">Reinsurance </t>
  </si>
  <si>
    <t>Subrogation</t>
  </si>
  <si>
    <t>Columns 2 and 3</t>
  </si>
  <si>
    <t>Losses</t>
  </si>
  <si>
    <t>Recovered on</t>
  </si>
  <si>
    <t>Converted</t>
  </si>
  <si>
    <t>minus</t>
  </si>
  <si>
    <t>Incurred</t>
  </si>
  <si>
    <t>Incurred Losses</t>
  </si>
  <si>
    <t>To Cash</t>
  </si>
  <si>
    <t>Columns 4 and 5</t>
  </si>
  <si>
    <t>Net Unpaid</t>
  </si>
  <si>
    <t>***</t>
  </si>
  <si>
    <t>Unpaid Losses on</t>
  </si>
  <si>
    <t>Unpaid Loss</t>
  </si>
  <si>
    <t>Unpaid</t>
  </si>
  <si>
    <t>Recoverable on</t>
  </si>
  <si>
    <t>Expenses</t>
  </si>
  <si>
    <t>Column 4</t>
  </si>
  <si>
    <t>Reinsurance Ceded and Reinsurance Assumed</t>
  </si>
  <si>
    <t xml:space="preserve">Total </t>
  </si>
  <si>
    <t>Amount</t>
  </si>
  <si>
    <t>Reinsurer or Reinsured</t>
  </si>
  <si>
    <t>Ceded or Assumed</t>
  </si>
  <si>
    <t>Location of Company</t>
  </si>
  <si>
    <t>Reinsured</t>
  </si>
  <si>
    <t>Remarks</t>
  </si>
  <si>
    <t>Claim</t>
  </si>
  <si>
    <t>Directors</t>
  </si>
  <si>
    <t>Travel &amp;</t>
  </si>
  <si>
    <t>Fees &amp;</t>
  </si>
  <si>
    <t xml:space="preserve">Travel  </t>
  </si>
  <si>
    <t xml:space="preserve">All </t>
  </si>
  <si>
    <t>Name of Payee</t>
  </si>
  <si>
    <t>Title</t>
  </si>
  <si>
    <t>Salaries</t>
  </si>
  <si>
    <t>Commissions</t>
  </si>
  <si>
    <t>Items</t>
  </si>
  <si>
    <t>Other</t>
  </si>
  <si>
    <t>Officers/Employees:</t>
  </si>
  <si>
    <t>Directors:</t>
  </si>
  <si>
    <t>XXXX</t>
  </si>
  <si>
    <t>(Answer all questions and attach additional sheets if necessary.)</t>
  </si>
  <si>
    <t>1.    Company's retention:</t>
  </si>
  <si>
    <t xml:space="preserve">Fire  </t>
  </si>
  <si>
    <t xml:space="preserve">Wind  </t>
  </si>
  <si>
    <t xml:space="preserve">Other  </t>
  </si>
  <si>
    <t>1a.  Retention before reinsurance applies for:</t>
  </si>
  <si>
    <t xml:space="preserve">Catastrophe Reinsurance  </t>
  </si>
  <si>
    <t xml:space="preserve">Aggregate excess of loss  </t>
  </si>
  <si>
    <t>2.    What is the largest risk assumed and retained:</t>
  </si>
  <si>
    <t>3.    What kind of perils are being covered?</t>
  </si>
  <si>
    <t>4.    Have the by-laws been amended during the current year?</t>
  </si>
  <si>
    <t xml:space="preserve"> If so, were such amendments filed with the</t>
  </si>
  <si>
    <t xml:space="preserve">       Ohio Department of Insurance?</t>
  </si>
  <si>
    <t>5.    In what counties does the Company operate:</t>
  </si>
  <si>
    <t>6.    Name of Principal Officer and amount of bond.</t>
  </si>
  <si>
    <t xml:space="preserve">7.    Are all of the persons who handle funds of the Company bonded? </t>
  </si>
  <si>
    <t xml:space="preserve">Yes  </t>
  </si>
  <si>
    <t xml:space="preserve">No  </t>
  </si>
  <si>
    <t xml:space="preserve">       State the name and amount of each bond on each, except person named in Item 6 above.</t>
  </si>
  <si>
    <t>8.    Does the Company have an annual audit conducted by an independent CPA?</t>
  </si>
  <si>
    <t>9.    State the number of members holding policies in the Company.</t>
  </si>
  <si>
    <t>10.  Was an annual report of the Company made available to each policyholder?</t>
  </si>
  <si>
    <t xml:space="preserve">  If so, did such report agree </t>
  </si>
  <si>
    <t xml:space="preserve">      with the annual statement filed with the Ohio Department of Insurance?</t>
  </si>
  <si>
    <t xml:space="preserve">  </t>
  </si>
  <si>
    <t>12.  How many assessments were made during the year?</t>
  </si>
  <si>
    <t xml:space="preserve">    Date of last assessment </t>
  </si>
  <si>
    <t>13.  Did the assessment provide for all losses, expenses and all other liabilities prior to the date of assessment?</t>
  </si>
  <si>
    <t>14.  Rate of policy fee</t>
  </si>
  <si>
    <t>15.  State the amount of borrowed money since date of last assessment</t>
  </si>
  <si>
    <t>interest thereon</t>
  </si>
  <si>
    <r>
      <t xml:space="preserve">16.  Does any person, firm, corporation or association have any claim, contingent or otherwise, against this Company which is </t>
    </r>
    <r>
      <rPr>
        <b/>
        <sz val="8"/>
        <rFont val="Arial"/>
        <family val="2"/>
      </rPr>
      <t>NOT</t>
    </r>
  </si>
  <si>
    <t xml:space="preserve">       included in the liabilities on page 2 of this statement?            </t>
  </si>
  <si>
    <t xml:space="preserve">       If yes, give the amount, terms for payment and reasons why such were not recorded as a liability on page 2 of this statement.</t>
  </si>
  <si>
    <t>Acquisitions</t>
  </si>
  <si>
    <t>End of</t>
  </si>
  <si>
    <t>Gross Income</t>
  </si>
  <si>
    <t>Gross Expenses</t>
  </si>
  <si>
    <t>or</t>
  </si>
  <si>
    <t>Current</t>
  </si>
  <si>
    <t>Description of</t>
  </si>
  <si>
    <t xml:space="preserve">Permanent </t>
  </si>
  <si>
    <t>Accumulated</t>
  </si>
  <si>
    <t>Property</t>
  </si>
  <si>
    <t>Improvements</t>
  </si>
  <si>
    <t>Depreciation</t>
  </si>
  <si>
    <t>Encumbrances</t>
  </si>
  <si>
    <t>(Col. 4+5-6-7)</t>
  </si>
  <si>
    <t>(Real Estate)</t>
  </si>
  <si>
    <t xml:space="preserve">Showing All Balances (according to Company's Records) Carried in Each Bank or Savings and Loan </t>
  </si>
  <si>
    <t>All Columns Must Be Completed for Each Deposit, CD, Checking Account, etc.</t>
  </si>
  <si>
    <t>DEPOSITORY</t>
  </si>
  <si>
    <t>Amount of Interest</t>
  </si>
  <si>
    <t>Book Balance</t>
  </si>
  <si>
    <t>Interest Received</t>
  </si>
  <si>
    <t>Accrued Dec. 31 of</t>
  </si>
  <si>
    <t>Dec. 31 of</t>
  </si>
  <si>
    <t xml:space="preserve">Give Full Name and Location </t>
  </si>
  <si>
    <t>OPEN DEPOSITORIES:</t>
  </si>
  <si>
    <t>xxxx</t>
  </si>
  <si>
    <t>LIST ALL ENTITIES THAT ARE MEMBERS OF AN INSURANCE COMPANY HOLDING SYSTEM AS DEFINED IN ORC 3901.32</t>
  </si>
  <si>
    <t xml:space="preserve">Net gain (loss) from agents' or premium balances charged off </t>
  </si>
  <si>
    <t>Premiums/Assessments collected net of reinsurance</t>
  </si>
  <si>
    <t xml:space="preserve">Federal and foreign income taxes paid (recovered) </t>
  </si>
  <si>
    <t>Cash from Operations</t>
  </si>
  <si>
    <t>Cash from Investments</t>
  </si>
  <si>
    <t>Cash from Financing and Miscellaneous Sources</t>
  </si>
  <si>
    <t>RECONCILLIATION OF CASH, CASH EQUIVALENTS AND SHORT-TERM INVESTMENTS</t>
  </si>
  <si>
    <t>EXPENSE EXHIBIT</t>
  </si>
  <si>
    <t>Reinsurance assumed</t>
  </si>
  <si>
    <t>Details of Write-Ins:</t>
  </si>
  <si>
    <t>Loss adjustment expenses</t>
  </si>
  <si>
    <t>Investment expenses</t>
  </si>
  <si>
    <t xml:space="preserve">Insurance department licenses and fees </t>
  </si>
  <si>
    <t xml:space="preserve">All other (excluding federal income and real estate) </t>
  </si>
  <si>
    <t>Payroll taxes</t>
  </si>
  <si>
    <t>Reinsurance assumed excluding contingent</t>
  </si>
  <si>
    <t>Contingent - direct (commission and brokerage)</t>
  </si>
  <si>
    <t>Contingent - reinsurance assumed (commission and brokerage)</t>
  </si>
  <si>
    <t>Contingent - reinsurance ceded (commission and brokerage)</t>
  </si>
  <si>
    <t>Policy and membership fees (commission and brokerage)</t>
  </si>
  <si>
    <t>(a) Includes management fees of $0 to affiliates and $0 to non-affiliates</t>
  </si>
  <si>
    <t>Postage, telephone, exchange and express</t>
  </si>
  <si>
    <t>Change in net unrealized capital gains or (losses) less capital gains tax</t>
  </si>
  <si>
    <t>Net realized capital gains (losses) less capital gains tax</t>
  </si>
  <si>
    <t>0501</t>
  </si>
  <si>
    <t>0502</t>
  </si>
  <si>
    <t>0503</t>
  </si>
  <si>
    <t>0599</t>
  </si>
  <si>
    <t>Total Aggregate write-ins for underwriting deductions</t>
  </si>
  <si>
    <t>Total Aggregate write-ins for miscellaneous income</t>
  </si>
  <si>
    <t>Total Aggregate write-ins for gains and losses in surplus</t>
  </si>
  <si>
    <t>Revised  2009</t>
  </si>
  <si>
    <t xml:space="preserve">ANNUAL STATEMENT OF THE </t>
  </si>
  <si>
    <t xml:space="preserve">ANNUAL STATEMENT OF THE  </t>
  </si>
  <si>
    <t xml:space="preserve">ANNUAL STATEMENT OF  </t>
  </si>
  <si>
    <t>11.  State as of what date the latest examination of the Company was made by the Ohio Department of Insurance.</t>
  </si>
  <si>
    <t xml:space="preserve">ANNUAL STATEMENT OF </t>
  </si>
  <si>
    <t>ANNUAL STATEMENT FOR THE YEAR</t>
  </si>
  <si>
    <r>
      <t xml:space="preserve">Showing All Furniture, Fixtures and Automobiles </t>
    </r>
    <r>
      <rPr>
        <b/>
        <sz val="10"/>
        <rFont val="Arial"/>
        <family val="2"/>
      </rPr>
      <t>OWNED</t>
    </r>
    <r>
      <rPr>
        <sz val="10"/>
        <rFont val="Arial"/>
        <family val="2"/>
      </rPr>
      <t xml:space="preserve"> December 31 of Current Year</t>
    </r>
  </si>
  <si>
    <r>
      <t xml:space="preserve">Showing All Real Estate </t>
    </r>
    <r>
      <rPr>
        <b/>
        <sz val="10"/>
        <rFont val="Arial"/>
        <family val="2"/>
      </rPr>
      <t xml:space="preserve">OWNED </t>
    </r>
    <r>
      <rPr>
        <sz val="10"/>
        <rFont val="Arial"/>
        <family val="2"/>
      </rPr>
      <t>December 31 of Current Year</t>
    </r>
  </si>
  <si>
    <t>City                                   Zip Code</t>
  </si>
  <si>
    <r>
      <t xml:space="preserve">Showing all Bonds and Preferred &amp; Common Stocks </t>
    </r>
    <r>
      <rPr>
        <b/>
        <sz val="9"/>
        <rFont val="Arial"/>
        <family val="2"/>
      </rPr>
      <t xml:space="preserve">SOLD, REDEEMED </t>
    </r>
    <r>
      <rPr>
        <sz val="9"/>
        <rFont val="Arial"/>
        <family val="2"/>
      </rPr>
      <t xml:space="preserve">OR Otherwise </t>
    </r>
    <r>
      <rPr>
        <b/>
        <sz val="9"/>
        <rFont val="Arial"/>
        <family val="2"/>
      </rPr>
      <t xml:space="preserve">DISPOSED OF </t>
    </r>
    <r>
      <rPr>
        <sz val="9"/>
        <rFont val="Arial"/>
        <family val="2"/>
      </rPr>
      <t>During the Current Year</t>
    </r>
  </si>
  <si>
    <t>and mutual funds owned.</t>
  </si>
  <si>
    <t>*</t>
  </si>
  <si>
    <t>* Total should equal Line 2, Page 4, Current Year.</t>
  </si>
  <si>
    <t>** Total should equal Line 2, Page 3, Current Year.</t>
  </si>
  <si>
    <t>*** Total should equal Line 1, Page 3, Current Year.</t>
  </si>
  <si>
    <r>
      <rPr>
        <b/>
        <sz val="9"/>
        <color indexed="8"/>
        <rFont val="Arial"/>
        <family val="2"/>
      </rPr>
      <t xml:space="preserve">Claim Adjusting: </t>
    </r>
    <r>
      <rPr>
        <sz val="9"/>
        <color indexed="8"/>
        <rFont val="Arial"/>
        <family val="2"/>
      </rPr>
      <t xml:space="preserve">                                                                                                          Direct </t>
    </r>
  </si>
  <si>
    <r>
      <rPr>
        <b/>
        <sz val="9"/>
        <color indexed="8"/>
        <rFont val="Arial"/>
        <family val="2"/>
      </rPr>
      <t>Commission and Brokerage:</t>
    </r>
    <r>
      <rPr>
        <sz val="9"/>
        <color indexed="8"/>
        <rFont val="Arial"/>
        <family val="2"/>
      </rPr>
      <t xml:space="preserve">                                                                                         Direct commission and brokerage</t>
    </r>
  </si>
  <si>
    <r>
      <rPr>
        <b/>
        <sz val="9"/>
        <color indexed="8"/>
        <rFont val="Arial"/>
        <family val="2"/>
      </rPr>
      <t>Salary and related items:</t>
    </r>
    <r>
      <rPr>
        <sz val="9"/>
        <color indexed="8"/>
        <rFont val="Arial"/>
        <family val="2"/>
      </rPr>
      <t xml:space="preserve">                                                                                             Salaries </t>
    </r>
  </si>
  <si>
    <r>
      <rPr>
        <b/>
        <sz val="9"/>
        <color indexed="8"/>
        <rFont val="Arial"/>
        <family val="2"/>
      </rPr>
      <t xml:space="preserve">Taxes, licenses and fees: </t>
    </r>
    <r>
      <rPr>
        <sz val="9"/>
        <color indexed="8"/>
        <rFont val="Arial"/>
        <family val="2"/>
      </rPr>
      <t xml:space="preserve">                                                                                         State and local insurance taxes</t>
    </r>
  </si>
  <si>
    <t xml:space="preserve">  Total taxes, licenses and fees</t>
  </si>
  <si>
    <t xml:space="preserve">  Totals</t>
  </si>
  <si>
    <t xml:space="preserve">  Total expenses incurred (a)</t>
  </si>
  <si>
    <t xml:space="preserve">  Total expenses paid</t>
  </si>
  <si>
    <t xml:space="preserve">  Net claim adjusting</t>
  </si>
  <si>
    <t xml:space="preserve">  Net commission and brokerage</t>
  </si>
  <si>
    <t xml:space="preserve">  Total Write-ins</t>
  </si>
  <si>
    <t>Preferred and common stocks and mutual funds</t>
  </si>
  <si>
    <t>Total aggregate write-ins</t>
  </si>
  <si>
    <t>SCHEDULE A</t>
  </si>
  <si>
    <t>SCHEDULE D - PART 1</t>
  </si>
  <si>
    <t>SCHEDULE D - PART 2</t>
  </si>
  <si>
    <t>SCHEDULE D - PART 3</t>
  </si>
  <si>
    <t>SCHEDULE D - PART 4</t>
  </si>
  <si>
    <t>SCHEDULE E - CASH or CASH EQUIVALENTS</t>
  </si>
  <si>
    <t xml:space="preserve">UNPAID LOSSES and LOSS ADJUSTMENT EXPENSES </t>
  </si>
  <si>
    <t>LOSSES INCURRED</t>
  </si>
  <si>
    <t>Current Year Total Nonadmitted Assets</t>
  </si>
  <si>
    <t>Prior Year Total Nonadmitted Assets</t>
  </si>
  <si>
    <t>Change in Total Nonadmitted Assets</t>
  </si>
  <si>
    <t>EXHIBIT OF NONADMITTED ASSETS</t>
  </si>
  <si>
    <t>ORGANIZATIONAL CHART</t>
  </si>
  <si>
    <t>Interest on Bonds Received During Year (including accrued interest on bonds sold)</t>
  </si>
  <si>
    <t>Dividends on Stocks Received During Year (Including accrued dividends on stocks sold)</t>
  </si>
  <si>
    <t>Decrease, By Adjustment in Book Value During Year</t>
  </si>
  <si>
    <t>Increase, By Adjustment in Book Value During Year</t>
  </si>
  <si>
    <t>Book Value at Date of Sale</t>
  </si>
  <si>
    <t>Cost to Company (Excluding Accrued Interest on Bonds)</t>
  </si>
  <si>
    <t>Consideration (Excluding Accrued Interest on Bonds)</t>
  </si>
  <si>
    <t>No. of Shares of Stock</t>
  </si>
  <si>
    <t>Name of Purchaser (If matured or called under redemption option, so state and give price at which called.)</t>
  </si>
  <si>
    <t>Give complete and accurate description of each bond and stock. If bonds are serial issues give amounts maturing each year.  Companies may at their option summarize all bonds of the same issue called, matured or redeemed during the year and omit dates under column (3).</t>
  </si>
  <si>
    <t>*Total to agree with Page 4, Line 1.4, Current Year.</t>
  </si>
  <si>
    <t>REINSURANCE SCHEDULE</t>
  </si>
  <si>
    <t xml:space="preserve">Show all salaries, commissions, claim adjustment expenses, directors fees and expenses, and travel items paid in the current year for the top 5 officers/employees and all directors, travel or car allowances, if paid, are to be included. </t>
  </si>
  <si>
    <t>COMPENSATION SCHEDULE</t>
  </si>
  <si>
    <t>GENERAL INTERROGATORIES</t>
  </si>
  <si>
    <t>Largest Risk Ceded or Assumed</t>
  </si>
  <si>
    <r>
      <t xml:space="preserve">Ceded </t>
    </r>
    <r>
      <rPr>
        <b/>
        <sz val="8"/>
        <rFont val="Arial"/>
        <family val="2"/>
      </rPr>
      <t>*</t>
    </r>
  </si>
  <si>
    <r>
      <t>Assumed *</t>
    </r>
    <r>
      <rPr>
        <b/>
        <sz val="8"/>
        <rFont val="Arial"/>
        <family val="2"/>
      </rPr>
      <t>*</t>
    </r>
  </si>
  <si>
    <t>**Total to agree with Page 4, Line 1.5, Current Year.</t>
  </si>
  <si>
    <t>FURNITURE, FIXTURES and AUTOMOBILES</t>
  </si>
  <si>
    <r>
      <t xml:space="preserve">(Col. 4+5-6-7) </t>
    </r>
    <r>
      <rPr>
        <b/>
        <sz val="8"/>
        <rFont val="Arial"/>
        <family val="2"/>
      </rPr>
      <t>*</t>
    </r>
  </si>
  <si>
    <t>*Total to agree with Page 2, Line 3, Current Year.</t>
  </si>
  <si>
    <r>
      <t xml:space="preserve">Current Year </t>
    </r>
    <r>
      <rPr>
        <b/>
        <sz val="8"/>
        <rFont val="Arial"/>
        <family val="2"/>
      </rPr>
      <t>*</t>
    </r>
  </si>
  <si>
    <t>*Total to agree with Page 2, Line 4, Current Year.</t>
  </si>
  <si>
    <t>Dec. 31</t>
  </si>
  <si>
    <r>
      <t xml:space="preserve">Bonds </t>
    </r>
    <r>
      <rPr>
        <sz val="9"/>
        <color indexed="8"/>
        <rFont val="Arial"/>
        <family val="2"/>
      </rPr>
      <t>(Schedule D - Part 1)</t>
    </r>
  </si>
  <si>
    <r>
      <t xml:space="preserve">Real estate (less liens, encumbrances) </t>
    </r>
    <r>
      <rPr>
        <sz val="9"/>
        <color indexed="8"/>
        <rFont val="Arial"/>
        <family val="2"/>
      </rPr>
      <t>(Schedule A)</t>
    </r>
  </si>
  <si>
    <r>
      <t xml:space="preserve">Cash </t>
    </r>
    <r>
      <rPr>
        <sz val="9"/>
        <color indexed="8"/>
        <rFont val="Arial"/>
        <family val="2"/>
      </rPr>
      <t>(Schedule E)</t>
    </r>
  </si>
  <si>
    <r>
      <t xml:space="preserve">Preferred stocks, common stocks and mutual funds </t>
    </r>
    <r>
      <rPr>
        <sz val="9"/>
        <color indexed="8"/>
        <rFont val="Arial"/>
        <family val="2"/>
      </rPr>
      <t>(Schedule D - Part 2)</t>
    </r>
  </si>
  <si>
    <t>Current federal income taxes (including $0 on realized capital gains (losses))</t>
  </si>
  <si>
    <r>
      <t xml:space="preserve">Change in nonadmitted assets </t>
    </r>
    <r>
      <rPr>
        <sz val="9"/>
        <color indexed="8"/>
        <rFont val="Arial"/>
        <family val="2"/>
      </rPr>
      <t>(Exhibit of Nonadmitted Assets)</t>
    </r>
  </si>
  <si>
    <t>UNDERWRITING EXHIBIT - PART 2A</t>
  </si>
  <si>
    <t>UNDERWRITING EXHIBIT - PART 2</t>
  </si>
  <si>
    <r>
      <t xml:space="preserve">Unpaid Losses </t>
    </r>
    <r>
      <rPr>
        <sz val="9"/>
        <color indexed="8"/>
        <rFont val="Arial"/>
        <family val="2"/>
      </rPr>
      <t>(Underwriting Exhibit - Part 2A)</t>
    </r>
  </si>
  <si>
    <r>
      <t xml:space="preserve">Unpaid loss adjustment expenses </t>
    </r>
    <r>
      <rPr>
        <sz val="9"/>
        <color indexed="8"/>
        <rFont val="Arial"/>
        <family val="2"/>
      </rPr>
      <t>(Underwriting Exhibit - Part 2A)</t>
    </r>
  </si>
  <si>
    <r>
      <t xml:space="preserve">Losses incurred </t>
    </r>
    <r>
      <rPr>
        <sz val="9"/>
        <color indexed="8"/>
        <rFont val="Arial"/>
        <family val="2"/>
      </rPr>
      <t>(Underwriting Exhibit - Part 2)</t>
    </r>
  </si>
  <si>
    <r>
      <t xml:space="preserve">Deduct premiums for reinsurance ceded </t>
    </r>
    <r>
      <rPr>
        <sz val="9"/>
        <color indexed="8"/>
        <rFont val="Arial"/>
        <family val="2"/>
      </rPr>
      <t>(Reinsurance Schedule)</t>
    </r>
  </si>
  <si>
    <r>
      <t xml:space="preserve">Add premiums received for reinsurance assumed </t>
    </r>
    <r>
      <rPr>
        <sz val="9"/>
        <color indexed="8"/>
        <rFont val="Arial"/>
        <family val="2"/>
      </rPr>
      <t>(Reinsurance Schedule)</t>
    </r>
  </si>
  <si>
    <r>
      <t xml:space="preserve">Loss expenses incurred </t>
    </r>
    <r>
      <rPr>
        <sz val="9"/>
        <color indexed="8"/>
        <rFont val="Arial"/>
        <family val="2"/>
      </rPr>
      <t>(Expense Exhibit)</t>
    </r>
  </si>
  <si>
    <r>
      <t xml:space="preserve">Other underwriting expenses incurred </t>
    </r>
    <r>
      <rPr>
        <sz val="9"/>
        <color indexed="8"/>
        <rFont val="Arial"/>
        <family val="2"/>
      </rPr>
      <t>(Expense Exhibit)</t>
    </r>
  </si>
  <si>
    <t>Cost of investments acquired (long-term only):</t>
  </si>
  <si>
    <t xml:space="preserve">Bonds </t>
  </si>
  <si>
    <t xml:space="preserve">Stocks </t>
  </si>
  <si>
    <t xml:space="preserve">Real estate </t>
  </si>
  <si>
    <t xml:space="preserve">Miscellaneous applications </t>
  </si>
  <si>
    <t>Miscellaneous proceeds</t>
  </si>
  <si>
    <t>Proceeds from investments sold, matured or repaid:</t>
  </si>
  <si>
    <t xml:space="preserve">  Total investment proceeds </t>
  </si>
  <si>
    <t xml:space="preserve">  Total investments acquired </t>
  </si>
  <si>
    <t xml:space="preserve">  Net cash from financing and miscellaneous sources</t>
  </si>
  <si>
    <t xml:space="preserve">  Total</t>
  </si>
  <si>
    <t>Deferred premiums, agents’ balances and installments booked but deferred and not yet due</t>
  </si>
  <si>
    <t>Overflow Page for Write-ins</t>
  </si>
  <si>
    <t>Additional Write-ins for Assets:</t>
  </si>
  <si>
    <t>Additional Write-ins for Liabilities:</t>
  </si>
  <si>
    <t>Summary or remaining write-ins from overflow page</t>
  </si>
  <si>
    <t>Additional Write-ins for Statement of Income:</t>
  </si>
  <si>
    <t>Overflow Page for Investments Owned</t>
  </si>
  <si>
    <t>Totals to Page 11</t>
  </si>
  <si>
    <t>Additional Write-ins for Nonadmitted Assets:</t>
  </si>
  <si>
    <t>Bonds, preferred stocks, common stocks and mutual funds to be grouped separately.</t>
  </si>
  <si>
    <r>
      <t xml:space="preserve">Showing all Preferred &amp; Common </t>
    </r>
    <r>
      <rPr>
        <b/>
        <sz val="10"/>
        <rFont val="Arial"/>
        <family val="2"/>
      </rPr>
      <t xml:space="preserve">Stocks and Mutual Funds </t>
    </r>
    <r>
      <rPr>
        <sz val="10"/>
        <rFont val="Arial"/>
        <family val="2"/>
      </rPr>
      <t>Owned December 31 of Current Year</t>
    </r>
  </si>
  <si>
    <t>Showing all Preferred &amp; Common Stocks and Mutual Funds Owned December 31 of Current Year</t>
  </si>
  <si>
    <t>OVERFLOW PAGE FOR SCHEDULE E</t>
  </si>
  <si>
    <t xml:space="preserve">Current Year </t>
  </si>
  <si>
    <t>MUTUAL PROTECTIVE ANNUAL STATEMENT INSTRUCTIONS</t>
  </si>
  <si>
    <t>2. Blank schedules will not be accepted as meaning anything. If no entries are to be made, write "none" in the first line in the description column.</t>
  </si>
  <si>
    <t>BONDS</t>
  </si>
  <si>
    <t>(a) Government</t>
  </si>
  <si>
    <t>(b) States, Territories and Possessions</t>
  </si>
  <si>
    <t>(c) Political Subdivisions of States, Territories and Possessions</t>
  </si>
  <si>
    <t>(d) Special Revenue and Special Assessment Obligations</t>
  </si>
  <si>
    <t>(e) Public Utilities</t>
  </si>
  <si>
    <t>(f) Industrial and Miscellaneous</t>
  </si>
  <si>
    <t>STOCKS</t>
  </si>
  <si>
    <t>(a) Public Utilities</t>
  </si>
  <si>
    <t>(b) Banks, Trusts and Insurance Companies</t>
  </si>
  <si>
    <t>(c) Industrial and Miscellaneous</t>
  </si>
  <si>
    <t>(e) Mutual Funds</t>
  </si>
  <si>
    <t>1. Date of filing: This statement is required to be filed by March 1st. This date is fixed by statute and no extension of time will be granted (Ohio Revised Code 3939.09).</t>
  </si>
  <si>
    <r>
      <t xml:space="preserve">3. Bonds rated 1 or 2 by the Securities Valuation Office are carried at amortized value; bonds rated 3-6 are carried at the lower of amortized cost or fair value. Bonds shall be valued in accordance with SSAP No. 26, the </t>
    </r>
    <r>
      <rPr>
        <i/>
        <sz val="10"/>
        <rFont val="Arial"/>
        <family val="2"/>
      </rPr>
      <t>NAIC Purposes and Procedures of the Securities Valuation Office Manual</t>
    </r>
    <r>
      <rPr>
        <sz val="10"/>
        <color theme="1"/>
        <rFont val="Arial"/>
        <family val="2"/>
      </rPr>
      <t xml:space="preserve">, and the designation assigned in the </t>
    </r>
    <r>
      <rPr>
        <i/>
        <sz val="10"/>
        <rFont val="Arial"/>
        <family val="2"/>
      </rPr>
      <t xml:space="preserve">NAIC Valuations of Securities product </t>
    </r>
    <r>
      <rPr>
        <sz val="10"/>
        <rFont val="Arial"/>
        <family val="2"/>
      </rPr>
      <t>prepared by the NAIC Securities Valuation Office.</t>
    </r>
  </si>
  <si>
    <t>5. Investments in Subsidiary, controlled or affiliated common stocks are addressed in SSAP No. 88.</t>
  </si>
  <si>
    <r>
      <t xml:space="preserve">Showing all </t>
    </r>
    <r>
      <rPr>
        <b/>
        <sz val="10"/>
        <rFont val="Arial"/>
        <family val="2"/>
      </rPr>
      <t xml:space="preserve">BONDS </t>
    </r>
    <r>
      <rPr>
        <sz val="10"/>
        <rFont val="Arial"/>
        <family val="2"/>
      </rPr>
      <t>Owned on December 31 of Current Year</t>
    </r>
  </si>
  <si>
    <t>4. Unaffiliated common stocks shall be valued at fair value. In those instances where unit price is not available from the Securities Valuation Office, it is the responsibility of management to determine fair value based on analytical or pricing mechanisms. See SSAP No. 30.</t>
  </si>
  <si>
    <t>7. Credit for interest due and accrued on bonds in default as to principal or interest should be nonadmitted in "investment income due and accrued."</t>
  </si>
  <si>
    <t>10. The Organizational Chart on page 17 should clearly present the identities of and interrelationship between the parent, all affiliated insurers and other affiliates of an insurance holding company system as defined in Chapter 3901.32 of the Ohio Revised Code. Each mutual protective association that meets the definition of an insurance holding company system is required to file an annual Form B Insurance Holding Company System Registration Statement by June 1st. See Ohio Regulation 3901-3-02 for more information.</t>
  </si>
  <si>
    <t xml:space="preserve">8. Breakout the portion of premiums and losses attributable to each covered peril to the extent such can be identified, in Column 1 in Underwriting Exhibit Part 2 and Underwriting Exhibit Part 2A on page 8. If unable to breakout perils, aggregate the premiums and losses and label as "physical damage to property" in column 1 in both Exhibits. </t>
  </si>
  <si>
    <t>6. The bonds and stocks should be grouped in the following order and each group arranged alphabetically in their respective schedules, viz:</t>
  </si>
  <si>
    <t>9. All reinsurance ceded and assumed must be itemized in the Reinsurance Schedule on page 15. For reinsurance ceded the name of the reinsurer, not the broker, is to be listed.</t>
  </si>
  <si>
    <t>Details of Write-Ins for Liabilities:</t>
  </si>
  <si>
    <t>above described officers of said reporting entity, and that on the reporting period stated above all the herein described assets were the absolute property of the said reporting entity, free and clear from any liens or claims thereon, except as herein stated, and that this statement, with the schedules and explanations herein contained, annexed or referred to, is a full and correct statement of all the assets and liabilities and of the condition and affairs of the said reporting entity as of the reporting period stated above, and of its income and deductions therefrom for the period ended, according to the best of their information, knowledge and belief, respectively.</t>
  </si>
  <si>
    <t>Totals To Page 16</t>
  </si>
  <si>
    <t>Totals to Page 12</t>
  </si>
  <si>
    <t>Summary of remaining write-ins for Line 15 page 9</t>
  </si>
  <si>
    <t>Summary of remaining write-ins for Line 15 page 2</t>
  </si>
  <si>
    <t>Summary of remaining write-ins for Line 16 page 3</t>
  </si>
  <si>
    <t>Summary of remaining write-ins for Statement of Income page 4</t>
  </si>
  <si>
    <t>PREFERRED/ COMMON STOCKS &amp; MUTUAL FUNDS</t>
  </si>
  <si>
    <t>REAL ESTATE OWNED</t>
  </si>
  <si>
    <t>ASSESSMENTS OR PREMIUMS IN COURSE OF COLLECTION</t>
  </si>
  <si>
    <t>REINSURANCE RECOVERABLE</t>
  </si>
  <si>
    <t>TOTAL NET ASSETS ADMITTED CYTD</t>
  </si>
  <si>
    <t>TOTAL NET ASSETS ADMITTED PYE</t>
  </si>
  <si>
    <t>UNPAID LOSSES</t>
  </si>
  <si>
    <t>UNPAID LOSS ADJUSTMENT EXPENSES</t>
  </si>
  <si>
    <t>UNPAID LOSSES andUNPAID LOSS ADJUSTMENT EXPENSES</t>
  </si>
  <si>
    <t>TOTAL LIABILITIES</t>
  </si>
  <si>
    <t>SURPLUS TO POLICYHOLDERS</t>
  </si>
  <si>
    <t>PRIOR YEAR SURPLUS</t>
  </si>
  <si>
    <t>DIRECT ASSESSMENTS / PREMIUM EARNED</t>
  </si>
  <si>
    <t>NET ASSESSMENTS / PREMIUM EARNED</t>
  </si>
  <si>
    <t>OTHER EXPENSES</t>
  </si>
  <si>
    <t>TOTAL UNDERWRITING DEDUCTIONS</t>
  </si>
  <si>
    <t>NET INCOME</t>
  </si>
  <si>
    <t>NET CASH FROM OPERATIONS</t>
  </si>
  <si>
    <t>Pg 2, Line 2 C3</t>
  </si>
  <si>
    <t>Pg 2, Line 3 C3</t>
  </si>
  <si>
    <t>Pg 2, Line 9.1 C3</t>
  </si>
  <si>
    <t>Pg 2, Line 10.1 C3</t>
  </si>
  <si>
    <t>Pg 2, Line 16 C3</t>
  </si>
  <si>
    <t>Pg 2, Line 16 C4</t>
  </si>
  <si>
    <t>Pg 3, Line 1 C1</t>
  </si>
  <si>
    <t>Pg 3, Line 2 C1</t>
  </si>
  <si>
    <t>Calculated</t>
  </si>
  <si>
    <t>Pg 3, Line 17 C1</t>
  </si>
  <si>
    <t>Pg 3, Line 18 C1</t>
  </si>
  <si>
    <t>Pg 3 Line 18 C2</t>
  </si>
  <si>
    <t>Pg 4, Line 1.3 C1</t>
  </si>
  <si>
    <t>Pg 4, Line 1.6 C1</t>
  </si>
  <si>
    <t>Pg 4, Line 2 C1</t>
  </si>
  <si>
    <t>Pg 4, Line 3-5 C1</t>
  </si>
  <si>
    <t>Pg 4, Line 6 C1</t>
  </si>
  <si>
    <t>Pg 4, Line 17, C1</t>
  </si>
  <si>
    <t>Pg 5, Line 9 C1</t>
  </si>
  <si>
    <t>NAIC#</t>
  </si>
  <si>
    <t>Company Name</t>
  </si>
  <si>
    <t>OVERFLOW AMOUNTS FROM PAGE 19</t>
  </si>
  <si>
    <t>OVERFLOW AMOUNTS FROM Pg 20</t>
  </si>
  <si>
    <t>The Schedule D (Pg 19) and E (Pg 20) overflow pages are now unprotected. This allows for the entry of larger portfolios without restriction. Please ensure that the totals are properly carried over to the respective schedule summary page (e.g. ensure Pg 19 overflow totals agree to the overflow totals on pages 11 and 12. Adjust formulas as necessary.</t>
  </si>
  <si>
    <t>GERMAN FARMERS MUTUAL OF SARDIS INSURANCE ASSOCIATION</t>
  </si>
  <si>
    <t>43022 Six-Points Rd</t>
  </si>
  <si>
    <t>Laings                       43752</t>
  </si>
  <si>
    <t>PO Box 28</t>
  </si>
  <si>
    <t>December 3, 1879</t>
  </si>
  <si>
    <t>Tawnya Amos</t>
  </si>
  <si>
    <t>tawnya.amos@gfsardis.com</t>
  </si>
  <si>
    <t>January 28, 1872</t>
  </si>
  <si>
    <t>George Leshy</t>
  </si>
  <si>
    <t>Samuel Moore</t>
  </si>
  <si>
    <t>Tammy Wade</t>
  </si>
  <si>
    <t>Christopher Jeffers</t>
  </si>
  <si>
    <t>Gary McIntire</t>
  </si>
  <si>
    <t>Janis Alleman</t>
  </si>
  <si>
    <t>Monroe</t>
  </si>
  <si>
    <t>Citizens National Bank, 143 S Main St  Woodsfield  OH</t>
  </si>
  <si>
    <t>Peoples Savings Bank. New Matamoras  OH</t>
  </si>
  <si>
    <t>WesBanco, 101 N. Sycamore St, Woodsfield OH</t>
  </si>
  <si>
    <t xml:space="preserve">Unified Bank, 345 Hwy 7N, Powhatan Point, OH 43942 </t>
  </si>
  <si>
    <t xml:space="preserve">Huntington National Bank, 4105 Central Ave, </t>
  </si>
  <si>
    <t xml:space="preserve">                                      Shadyside, OH 43947</t>
  </si>
  <si>
    <t>None</t>
  </si>
  <si>
    <t>Various</t>
  </si>
  <si>
    <t>Miscellaneous Income</t>
  </si>
  <si>
    <t>Inspection fees</t>
  </si>
  <si>
    <t>Bank fees</t>
  </si>
  <si>
    <t>Management fee</t>
  </si>
  <si>
    <t>NONE</t>
  </si>
  <si>
    <t>Grinnell Mutual</t>
  </si>
  <si>
    <t xml:space="preserve">                Ceded</t>
  </si>
  <si>
    <t>4215 Hwy 146</t>
  </si>
  <si>
    <t xml:space="preserve">   Reinsurance Company</t>
  </si>
  <si>
    <t>P. O. Box 790</t>
  </si>
  <si>
    <t>Grinnell, IA</t>
  </si>
  <si>
    <t>50112-0790</t>
  </si>
  <si>
    <t>1) George Leshy</t>
  </si>
  <si>
    <t>President of Board</t>
  </si>
  <si>
    <t>3) Janis Alleman</t>
  </si>
  <si>
    <t>4) Brandy Ady</t>
  </si>
  <si>
    <t>5) Tawnya Amos</t>
  </si>
  <si>
    <t>Secretary-Treasurer &amp; Agent</t>
  </si>
  <si>
    <t>Board Vice President</t>
  </si>
  <si>
    <t>Asst Sec-Treas &amp; Agent</t>
  </si>
  <si>
    <t>6) Misty Landfeld</t>
  </si>
  <si>
    <t>Director</t>
  </si>
  <si>
    <t>German Farmers Mutual of Sardis Insurance Association (parent)</t>
  </si>
  <si>
    <t>German Farmers of Sardis Insurance Agency (subsidiary)</t>
  </si>
  <si>
    <t xml:space="preserve">                                                            George Leshy</t>
  </si>
  <si>
    <t xml:space="preserve">                                                            Tawnya Amos</t>
  </si>
  <si>
    <t>Consultant - Director &amp; Agent</t>
  </si>
  <si>
    <t>GMRC AQT PROGRAM</t>
  </si>
  <si>
    <t>Woodsfield Savings Bank, 600 Lewisville Rd Woodsfield</t>
  </si>
  <si>
    <t>Belmont Savings, 298 Hwy 7, Powhatan Point, OH</t>
  </si>
  <si>
    <t>MUTUAL FUNDS</t>
  </si>
  <si>
    <t>AMERICAN AM CAP CL A</t>
  </si>
  <si>
    <t>AMERICAN BALANCED CL A</t>
  </si>
  <si>
    <t>AMERICAN BOND FUND OF AMERICA CL A</t>
  </si>
  <si>
    <t>AMERICAN INCOME FUND OF AMERICA</t>
  </si>
  <si>
    <t>AMERICAN INTERNATIONAL GROWTH &amp; INCOME CL A</t>
  </si>
  <si>
    <t xml:space="preserve">AMERICAN INVESTMENT COMPANY OF AMERICA CLA </t>
  </si>
  <si>
    <t xml:space="preserve">AMERICAN NEW WORLD CL A </t>
  </si>
  <si>
    <t>AMERICAN SMALLCAP WORLD CL A</t>
  </si>
  <si>
    <t xml:space="preserve">AMERICAN WASHINGTON MUTUAL INVESTORS CL A </t>
  </si>
  <si>
    <t>023375108</t>
  </si>
  <si>
    <t>024071102</t>
  </si>
  <si>
    <t>097873103</t>
  </si>
  <si>
    <t>453320103</t>
  </si>
  <si>
    <t>45956T105</t>
  </si>
  <si>
    <t>'461308108</t>
  </si>
  <si>
    <t>649280104</t>
  </si>
  <si>
    <t>831681101</t>
  </si>
  <si>
    <t>939330106</t>
  </si>
  <si>
    <t>EDWARD JONES</t>
  </si>
  <si>
    <t>VARIOUS</t>
  </si>
  <si>
    <t>Rodney Ruffener</t>
  </si>
  <si>
    <t>Fire, Lightning, Windstorm, Hailstorm Extended Coverage, Theft</t>
  </si>
  <si>
    <t>NO</t>
  </si>
  <si>
    <t>ALL COUNTIES IN OHIO</t>
  </si>
  <si>
    <t>Tawnya Amos $500,000</t>
  </si>
  <si>
    <t>x</t>
  </si>
  <si>
    <t>X</t>
  </si>
  <si>
    <t>Yes</t>
  </si>
  <si>
    <t>1/2021</t>
  </si>
  <si>
    <t>$35/$91</t>
  </si>
  <si>
    <t>ROUNDING</t>
  </si>
  <si>
    <t>GERMAN FARMERS OF SARDIS INSURANCE AGENCY</t>
  </si>
  <si>
    <t>SAME</t>
  </si>
  <si>
    <t>62989105</t>
  </si>
  <si>
    <t>NAMIC INSURANCE COMPANY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</si>
</sst>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mmmm\ dd"/>
    <numFmt numFmtId="165" formatCode="\(###\)\ ###\-####"/>
    <numFmt numFmtId="166" formatCode="mmmm\ d\,\ yyyy"/>
    <numFmt numFmtId="167" formatCode="0.000%"/>
    <numFmt numFmtId="168" formatCode="&quot;$&quot;#,##0"/>
    <numFmt numFmtId="169" formatCode="General_)"/>
  </numFmts>
  <fonts count="37" x14ac:knownFonts="1">
    <font>
      <sz val="10"/>
      <color theme="1"/>
      <name val="Arial"/>
      <family val="2"/>
    </font>
    <font>
      <sz val="24"/>
      <name val="Arial Black"/>
      <family val="2"/>
    </font>
    <font>
      <sz val="12"/>
      <name val="Arial"/>
      <family val="2"/>
    </font>
    <font>
      <sz val="9"/>
      <name val="Arial"/>
      <family val="2"/>
    </font>
    <font>
      <sz val="10"/>
      <name val="Arial Black"/>
      <family val="2"/>
    </font>
    <font>
      <b/>
      <sz val="10"/>
      <name val="Arial"/>
      <family val="2"/>
    </font>
    <font>
      <b/>
      <sz val="6"/>
      <name val="Arial"/>
      <family val="2"/>
    </font>
    <font>
      <sz val="6"/>
      <name val="Arial"/>
      <family val="2"/>
    </font>
    <font>
      <b/>
      <sz val="12"/>
      <name val="Arial"/>
      <family val="2"/>
    </font>
    <font>
      <sz val="7"/>
      <name val="Arial"/>
      <family val="2"/>
    </font>
    <font>
      <sz val="10"/>
      <name val="Arial"/>
      <family val="2"/>
    </font>
    <font>
      <sz val="8"/>
      <name val="Arial"/>
      <family val="2"/>
    </font>
    <font>
      <b/>
      <sz val="8"/>
      <name val="Arial"/>
      <family val="2"/>
    </font>
    <font>
      <b/>
      <sz val="8"/>
      <color indexed="81"/>
      <name val="Tahoma"/>
      <family val="2"/>
    </font>
    <font>
      <sz val="8"/>
      <color indexed="81"/>
      <name val="Tahoma"/>
      <family val="2"/>
    </font>
    <font>
      <b/>
      <sz val="14"/>
      <name val="Arial"/>
      <family val="2"/>
    </font>
    <font>
      <sz val="9"/>
      <color indexed="8"/>
      <name val="Arial"/>
      <family val="2"/>
    </font>
    <font>
      <b/>
      <sz val="9"/>
      <color indexed="8"/>
      <name val="Arial"/>
      <family val="2"/>
    </font>
    <font>
      <b/>
      <sz val="9"/>
      <name val="Arial"/>
      <family val="2"/>
    </font>
    <font>
      <b/>
      <sz val="11"/>
      <name val="Arial"/>
      <family val="2"/>
    </font>
    <font>
      <i/>
      <sz val="10"/>
      <name val="Arial"/>
      <family val="2"/>
    </font>
    <font>
      <sz val="10"/>
      <name val="Courier"/>
      <family val="3"/>
    </font>
    <font>
      <sz val="10"/>
      <color indexed="10"/>
      <name val="Arial"/>
      <family val="2"/>
    </font>
    <font>
      <sz val="10"/>
      <color theme="1"/>
      <name val="Arial"/>
      <family val="2"/>
    </font>
    <font>
      <sz val="12"/>
      <color theme="1"/>
      <name val="Times New Roman"/>
      <family val="2"/>
    </font>
    <font>
      <u/>
      <sz val="10"/>
      <color theme="10"/>
      <name val="Arial"/>
      <family val="2"/>
    </font>
    <font>
      <b/>
      <sz val="8"/>
      <color theme="1"/>
      <name val="Arial"/>
      <family val="2"/>
    </font>
    <font>
      <sz val="8"/>
      <color theme="1"/>
      <name val="Arial"/>
      <family val="2"/>
    </font>
    <font>
      <b/>
      <sz val="10"/>
      <color theme="1"/>
      <name val="Arial"/>
      <family val="2"/>
    </font>
    <font>
      <b/>
      <sz val="12"/>
      <color theme="1"/>
      <name val="Arial"/>
      <family val="2"/>
    </font>
    <font>
      <b/>
      <sz val="9"/>
      <color theme="1"/>
      <name val="Arial"/>
      <family val="2"/>
    </font>
    <font>
      <sz val="9"/>
      <color theme="1"/>
      <name val="Arial"/>
      <family val="2"/>
    </font>
    <font>
      <sz val="12"/>
      <color theme="1"/>
      <name val="Arial"/>
      <family val="2"/>
    </font>
    <font>
      <b/>
      <u/>
      <sz val="12"/>
      <color theme="1"/>
      <name val="Arial"/>
      <family val="2"/>
    </font>
    <font>
      <u/>
      <sz val="12"/>
      <color theme="1"/>
      <name val="Arial"/>
      <family val="2"/>
    </font>
    <font>
      <b/>
      <sz val="11"/>
      <color theme="1"/>
      <name val="Arial"/>
      <family val="2"/>
    </font>
    <font>
      <b/>
      <sz val="14"/>
      <color theme="1"/>
      <name val="Arial"/>
      <family val="2"/>
    </font>
  </fonts>
  <fills count="7">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34"/>
        <bgColor indexed="64"/>
      </patternFill>
    </fill>
    <fill>
      <patternFill patternType="solid">
        <fgColor theme="0"/>
        <bgColor indexed="64"/>
      </patternFill>
    </fill>
    <fill>
      <patternFill patternType="solid">
        <fgColor rgb="FFFFFF00"/>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bottom/>
      <diagonal/>
    </border>
    <border>
      <left style="medium">
        <color indexed="64"/>
      </left>
      <right style="medium">
        <color indexed="64"/>
      </right>
      <top/>
      <bottom style="dotted">
        <color indexed="64"/>
      </bottom>
      <diagonal/>
    </border>
    <border>
      <left style="medium">
        <color indexed="64"/>
      </left>
      <right style="medium">
        <color indexed="64"/>
      </right>
      <top style="thin">
        <color indexed="64"/>
      </top>
      <bottom/>
      <diagonal/>
    </border>
    <border>
      <left style="medium">
        <color indexed="64"/>
      </left>
      <right style="medium">
        <color indexed="64"/>
      </right>
      <top style="dotted">
        <color indexed="64"/>
      </top>
      <bottom/>
      <diagonal/>
    </border>
    <border>
      <left style="medium">
        <color indexed="64"/>
      </left>
      <right style="medium">
        <color indexed="64"/>
      </right>
      <top style="dotted">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style="dotted">
        <color indexed="64"/>
      </bottom>
      <diagonal/>
    </border>
    <border>
      <left/>
      <right/>
      <top style="dotted">
        <color indexed="64"/>
      </top>
      <bottom style="dotted">
        <color indexed="64"/>
      </bottom>
      <diagonal/>
    </border>
    <border>
      <left style="medium">
        <color indexed="64"/>
      </left>
      <right style="medium">
        <color indexed="64"/>
      </right>
      <top/>
      <bottom style="medium">
        <color indexed="64"/>
      </bottom>
      <diagonal/>
    </border>
    <border>
      <left/>
      <right/>
      <top/>
      <bottom style="dotted">
        <color indexed="64"/>
      </bottom>
      <diagonal/>
    </border>
    <border>
      <left/>
      <right/>
      <top style="dotted">
        <color indexed="64"/>
      </top>
      <bottom style="medium">
        <color indexed="64"/>
      </bottom>
      <diagonal/>
    </border>
    <border>
      <left/>
      <right/>
      <top/>
      <bottom style="medium">
        <color indexed="64"/>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right/>
      <top style="dotted">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dash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dotted">
        <color indexed="64"/>
      </bottom>
      <diagonal/>
    </border>
    <border>
      <left style="thick">
        <color indexed="64"/>
      </left>
      <right style="medium">
        <color indexed="64"/>
      </right>
      <top style="medium">
        <color indexed="64"/>
      </top>
      <bottom style="dotted">
        <color indexed="64"/>
      </bottom>
      <diagonal/>
    </border>
    <border>
      <left style="thick">
        <color indexed="64"/>
      </left>
      <right style="medium">
        <color indexed="64"/>
      </right>
      <top style="dotted">
        <color indexed="64"/>
      </top>
      <bottom style="dotted">
        <color indexed="64"/>
      </bottom>
      <diagonal/>
    </border>
    <border>
      <left style="thick">
        <color indexed="64"/>
      </left>
      <right style="medium">
        <color indexed="64"/>
      </right>
      <top style="dotted">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bottom style="dotted">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style="thick">
        <color indexed="64"/>
      </left>
      <right/>
      <top style="medium">
        <color indexed="64"/>
      </top>
      <bottom/>
      <diagonal/>
    </border>
    <border>
      <left style="thick">
        <color indexed="64"/>
      </left>
      <right/>
      <top/>
      <bottom/>
      <diagonal/>
    </border>
    <border>
      <left style="thick">
        <color indexed="64"/>
      </left>
      <right/>
      <top/>
      <bottom style="medium">
        <color indexed="64"/>
      </bottom>
      <diagonal/>
    </border>
    <border>
      <left style="thick">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right/>
      <top/>
      <bottom style="thin">
        <color rgb="FF000000"/>
      </bottom>
      <diagonal/>
    </border>
    <border>
      <left style="thin">
        <color rgb="FF000000"/>
      </left>
      <right/>
      <top style="thin">
        <color indexed="64"/>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indexed="64"/>
      </top>
      <bottom style="thin">
        <color rgb="FF000000"/>
      </bottom>
      <diagonal/>
    </border>
    <border>
      <left style="thin">
        <color indexed="64"/>
      </left>
      <right style="thin">
        <color rgb="FF000000"/>
      </right>
      <top style="thin">
        <color rgb="FF000000"/>
      </top>
      <bottom style="thin">
        <color rgb="FF000000"/>
      </bottom>
      <diagonal/>
    </border>
    <border>
      <left/>
      <right style="thin">
        <color indexed="64"/>
      </right>
      <top style="thin">
        <color rgb="FF000000"/>
      </top>
      <bottom style="thin">
        <color rgb="FF000000"/>
      </bottom>
      <diagonal/>
    </border>
    <border>
      <left/>
      <right style="thin">
        <color rgb="FF000000"/>
      </right>
      <top style="thin">
        <color indexed="64"/>
      </top>
      <bottom style="thin">
        <color rgb="FF000000"/>
      </bottom>
      <diagonal/>
    </border>
    <border>
      <left/>
      <right/>
      <top style="thin">
        <color rgb="FF000000"/>
      </top>
      <bottom/>
      <diagonal/>
    </border>
  </borders>
  <cellStyleXfs count="7">
    <xf numFmtId="0" fontId="0" fillId="0" borderId="0"/>
    <xf numFmtId="43" fontId="23" fillId="0" borderId="0" applyFont="0" applyFill="0" applyBorder="0" applyAlignment="0" applyProtection="0"/>
    <xf numFmtId="44" fontId="23" fillId="0" borderId="0" applyFont="0" applyFill="0" applyBorder="0" applyAlignment="0" applyProtection="0"/>
    <xf numFmtId="0" fontId="25" fillId="0" borderId="0" applyNumberFormat="0" applyFill="0" applyBorder="0" applyAlignment="0" applyProtection="0">
      <alignment vertical="top"/>
      <protection locked="0"/>
    </xf>
    <xf numFmtId="0" fontId="24" fillId="0" borderId="0"/>
    <xf numFmtId="169" fontId="21" fillId="0" borderId="0"/>
    <xf numFmtId="9" fontId="23" fillId="0" borderId="0" applyFont="0" applyFill="0" applyBorder="0" applyAlignment="0" applyProtection="0"/>
  </cellStyleXfs>
  <cellXfs count="616">
    <xf numFmtId="0" fontId="0" fillId="0" borderId="0" xfId="0"/>
    <xf numFmtId="0" fontId="26" fillId="0" borderId="73" xfId="0" applyFont="1" applyBorder="1" applyAlignment="1">
      <alignment horizontal="center" wrapText="1"/>
    </xf>
    <xf numFmtId="0" fontId="27" fillId="0" borderId="73" xfId="0" applyFont="1" applyBorder="1" applyAlignment="1">
      <alignment horizontal="left" wrapText="1" indent="1"/>
    </xf>
    <xf numFmtId="0" fontId="26" fillId="0" borderId="73" xfId="0" applyFont="1" applyBorder="1" applyAlignment="1">
      <alignment horizontal="left" wrapText="1" indent="1"/>
    </xf>
    <xf numFmtId="0" fontId="0" fillId="0" borderId="0" xfId="0" applyAlignment="1">
      <alignment horizontal="left" indent="1"/>
    </xf>
    <xf numFmtId="0" fontId="26" fillId="0" borderId="1" xfId="0" applyFont="1" applyBorder="1" applyAlignment="1">
      <alignment horizontal="left" wrapText="1" indent="1"/>
    </xf>
    <xf numFmtId="0" fontId="0" fillId="2" borderId="0" xfId="0" applyFill="1" applyBorder="1" applyProtection="1"/>
    <xf numFmtId="0" fontId="0" fillId="0" borderId="0" xfId="0" applyFill="1" applyBorder="1" applyProtection="1"/>
    <xf numFmtId="0" fontId="0" fillId="0" borderId="0" xfId="0" applyFill="1" applyBorder="1" applyAlignment="1" applyProtection="1">
      <alignment horizontal="left"/>
    </xf>
    <xf numFmtId="166" fontId="0" fillId="3" borderId="2" xfId="0" applyNumberFormat="1" applyFill="1" applyBorder="1" applyAlignment="1" applyProtection="1">
      <alignment horizontal="left"/>
      <protection locked="0"/>
    </xf>
    <xf numFmtId="166" fontId="0" fillId="0" borderId="0" xfId="0" applyNumberFormat="1" applyFill="1" applyBorder="1" applyProtection="1"/>
    <xf numFmtId="165" fontId="0" fillId="3" borderId="2" xfId="0" applyNumberFormat="1" applyFill="1" applyBorder="1" applyAlignment="1" applyProtection="1">
      <alignment horizontal="left"/>
      <protection locked="0"/>
    </xf>
    <xf numFmtId="0" fontId="7" fillId="0" borderId="0" xfId="0" applyFont="1" applyFill="1" applyBorder="1" applyProtection="1"/>
    <xf numFmtId="0" fontId="0" fillId="0" borderId="0" xfId="0" applyBorder="1" applyProtection="1"/>
    <xf numFmtId="0" fontId="2" fillId="0" borderId="0" xfId="0" applyFont="1" applyBorder="1" applyAlignment="1" applyProtection="1">
      <alignment horizontal="right"/>
    </xf>
    <xf numFmtId="0" fontId="2" fillId="0" borderId="0" xfId="0" applyFont="1" applyFill="1" applyBorder="1" applyAlignment="1" applyProtection="1">
      <alignment horizontal="left"/>
    </xf>
    <xf numFmtId="0" fontId="2" fillId="3" borderId="0" xfId="0" applyFont="1" applyFill="1" applyBorder="1" applyAlignment="1" applyProtection="1">
      <alignment horizontal="left"/>
      <protection locked="0"/>
    </xf>
    <xf numFmtId="0" fontId="3" fillId="0" borderId="0" xfId="0" applyFont="1" applyBorder="1" applyAlignment="1" applyProtection="1">
      <alignment horizontal="center"/>
    </xf>
    <xf numFmtId="0" fontId="4" fillId="0" borderId="0" xfId="0" applyFont="1" applyBorder="1" applyAlignment="1" applyProtection="1">
      <alignment horizontal="center"/>
    </xf>
    <xf numFmtId="0" fontId="5" fillId="0" borderId="0" xfId="0" applyFont="1" applyBorder="1" applyAlignment="1" applyProtection="1">
      <alignment horizontal="center"/>
    </xf>
    <xf numFmtId="0" fontId="6" fillId="0" borderId="0" xfId="0" applyFont="1" applyBorder="1" applyAlignment="1" applyProtection="1">
      <alignment horizontal="center"/>
    </xf>
    <xf numFmtId="0" fontId="6" fillId="0" borderId="0" xfId="0" applyFont="1" applyBorder="1" applyProtection="1"/>
    <xf numFmtId="0" fontId="7" fillId="0" borderId="0" xfId="0" applyFont="1" applyBorder="1" applyProtection="1"/>
    <xf numFmtId="0" fontId="0" fillId="0" borderId="0" xfId="0" applyFill="1" applyBorder="1" applyAlignment="1" applyProtection="1"/>
    <xf numFmtId="0" fontId="0" fillId="0" borderId="0" xfId="0" applyFill="1" applyBorder="1" applyAlignment="1" applyProtection="1">
      <alignment horizontal="right"/>
    </xf>
    <xf numFmtId="0" fontId="7" fillId="0" borderId="0" xfId="0" applyFont="1" applyBorder="1" applyAlignment="1" applyProtection="1">
      <alignment horizontal="left"/>
    </xf>
    <xf numFmtId="0" fontId="5" fillId="0" borderId="0" xfId="0" applyFont="1" applyBorder="1" applyAlignment="1" applyProtection="1">
      <alignment horizontal="left"/>
    </xf>
    <xf numFmtId="0" fontId="6" fillId="0" borderId="0" xfId="0" applyFont="1" applyBorder="1" applyAlignment="1" applyProtection="1">
      <alignment horizontal="left"/>
    </xf>
    <xf numFmtId="0" fontId="0" fillId="0" borderId="0" xfId="0" applyBorder="1" applyAlignment="1" applyProtection="1"/>
    <xf numFmtId="0" fontId="28" fillId="0" borderId="0" xfId="0" applyFont="1" applyBorder="1" applyAlignment="1" applyProtection="1"/>
    <xf numFmtId="0" fontId="27" fillId="0" borderId="1" xfId="0" applyFont="1" applyBorder="1" applyAlignment="1">
      <alignment horizontal="center"/>
    </xf>
    <xf numFmtId="0" fontId="29" fillId="0" borderId="73" xfId="0" applyFont="1" applyBorder="1" applyAlignment="1">
      <alignment horizontal="center" wrapText="1"/>
    </xf>
    <xf numFmtId="0" fontId="0" fillId="0" borderId="73" xfId="0" applyFont="1" applyBorder="1" applyAlignment="1">
      <alignment horizontal="left" wrapText="1" indent="1"/>
    </xf>
    <xf numFmtId="0" fontId="30" fillId="0" borderId="73" xfId="0" applyFont="1" applyBorder="1" applyAlignment="1">
      <alignment horizontal="center" wrapText="1"/>
    </xf>
    <xf numFmtId="0" fontId="28" fillId="0" borderId="73" xfId="0" applyFont="1" applyBorder="1" applyAlignment="1">
      <alignment horizontal="center" wrapText="1"/>
    </xf>
    <xf numFmtId="4" fontId="31" fillId="0" borderId="73" xfId="0" applyNumberFormat="1" applyFont="1" applyBorder="1" applyAlignment="1">
      <alignment horizontal="right" shrinkToFit="1"/>
    </xf>
    <xf numFmtId="4" fontId="31" fillId="0" borderId="0" xfId="0" applyNumberFormat="1" applyFont="1" applyAlignment="1">
      <alignment shrinkToFit="1"/>
    </xf>
    <xf numFmtId="4" fontId="31" fillId="0" borderId="74" xfId="0" applyNumberFormat="1" applyFont="1" applyBorder="1" applyAlignment="1">
      <alignment shrinkToFit="1"/>
    </xf>
    <xf numFmtId="0" fontId="0" fillId="0" borderId="73" xfId="0" applyBorder="1" applyAlignment="1">
      <alignment horizontal="left" wrapText="1" indent="1"/>
    </xf>
    <xf numFmtId="49" fontId="11" fillId="3" borderId="3" xfId="0" applyNumberFormat="1" applyFont="1" applyFill="1" applyBorder="1" applyAlignment="1" applyProtection="1">
      <alignment horizontal="left"/>
      <protection locked="0"/>
    </xf>
    <xf numFmtId="0" fontId="0" fillId="0" borderId="0" xfId="0" applyBorder="1"/>
    <xf numFmtId="0" fontId="11" fillId="3" borderId="3" xfId="0" applyFont="1" applyFill="1" applyBorder="1" applyAlignment="1" applyProtection="1">
      <alignment horizontal="left"/>
      <protection locked="0"/>
    </xf>
    <xf numFmtId="14" fontId="11" fillId="3" borderId="4" xfId="1" applyNumberFormat="1" applyFont="1" applyFill="1" applyBorder="1" applyAlignment="1" applyProtection="1">
      <alignment shrinkToFit="1"/>
      <protection locked="0"/>
    </xf>
    <xf numFmtId="43" fontId="11" fillId="3" borderId="3" xfId="1" applyNumberFormat="1" applyFont="1" applyFill="1" applyBorder="1" applyAlignment="1" applyProtection="1">
      <alignment shrinkToFit="1"/>
      <protection locked="0"/>
    </xf>
    <xf numFmtId="43" fontId="11" fillId="3" borderId="5" xfId="1" applyNumberFormat="1" applyFont="1" applyFill="1" applyBorder="1" applyAlignment="1" applyProtection="1">
      <alignment shrinkToFit="1"/>
      <protection locked="0"/>
    </xf>
    <xf numFmtId="43" fontId="11" fillId="3" borderId="3" xfId="1" applyFont="1" applyFill="1" applyBorder="1" applyAlignment="1" applyProtection="1">
      <alignment shrinkToFit="1"/>
      <protection locked="0"/>
    </xf>
    <xf numFmtId="167" fontId="11" fillId="3" borderId="3" xfId="6" applyNumberFormat="1" applyFont="1" applyFill="1" applyBorder="1" applyAlignment="1" applyProtection="1">
      <alignment horizontal="right"/>
      <protection locked="0"/>
    </xf>
    <xf numFmtId="43" fontId="11" fillId="3" borderId="6" xfId="0" applyNumberFormat="1" applyFont="1" applyFill="1" applyBorder="1" applyAlignment="1" applyProtection="1">
      <alignment horizontal="right" shrinkToFit="1"/>
      <protection locked="0"/>
    </xf>
    <xf numFmtId="43" fontId="11" fillId="0" borderId="3" xfId="1" applyFont="1" applyFill="1" applyBorder="1" applyAlignment="1" applyProtection="1">
      <alignment shrinkToFit="1"/>
    </xf>
    <xf numFmtId="4" fontId="11" fillId="0" borderId="3" xfId="0" applyNumberFormat="1" applyFont="1" applyFill="1" applyBorder="1" applyAlignment="1" applyProtection="1">
      <alignment shrinkToFit="1"/>
    </xf>
    <xf numFmtId="43" fontId="11" fillId="3" borderId="7" xfId="1" applyFont="1" applyFill="1" applyBorder="1" applyAlignment="1" applyProtection="1">
      <alignment shrinkToFit="1"/>
      <protection locked="0"/>
    </xf>
    <xf numFmtId="14" fontId="11" fillId="3" borderId="3" xfId="0" applyNumberFormat="1" applyFont="1" applyFill="1" applyBorder="1" applyAlignment="1" applyProtection="1">
      <alignment shrinkToFit="1"/>
      <protection locked="0"/>
    </xf>
    <xf numFmtId="49" fontId="11" fillId="3" borderId="4" xfId="0" applyNumberFormat="1" applyFont="1" applyFill="1" applyBorder="1" applyAlignment="1" applyProtection="1">
      <alignment horizontal="left"/>
      <protection locked="0"/>
    </xf>
    <xf numFmtId="0" fontId="11" fillId="3" borderId="4" xfId="0" applyFont="1" applyFill="1" applyBorder="1" applyAlignment="1" applyProtection="1">
      <alignment horizontal="left"/>
      <protection locked="0"/>
    </xf>
    <xf numFmtId="43" fontId="11" fillId="3" borderId="4" xfId="1" applyNumberFormat="1" applyFont="1" applyFill="1" applyBorder="1" applyAlignment="1" applyProtection="1">
      <alignment shrinkToFit="1"/>
      <protection locked="0"/>
    </xf>
    <xf numFmtId="43" fontId="11" fillId="3" borderId="4" xfId="1" applyFont="1" applyFill="1" applyBorder="1" applyAlignment="1" applyProtection="1">
      <alignment shrinkToFit="1"/>
      <protection locked="0"/>
    </xf>
    <xf numFmtId="167" fontId="11" fillId="3" borderId="4" xfId="6" applyNumberFormat="1" applyFont="1" applyFill="1" applyBorder="1" applyAlignment="1" applyProtection="1">
      <alignment horizontal="right"/>
      <protection locked="0"/>
    </xf>
    <xf numFmtId="43" fontId="11" fillId="3" borderId="5" xfId="0" applyNumberFormat="1" applyFont="1" applyFill="1" applyBorder="1" applyAlignment="1" applyProtection="1">
      <alignment horizontal="right" shrinkToFit="1"/>
      <protection locked="0"/>
    </xf>
    <xf numFmtId="43" fontId="11" fillId="0" borderId="4" xfId="1" applyFont="1" applyFill="1" applyBorder="1" applyAlignment="1" applyProtection="1">
      <alignment shrinkToFit="1"/>
    </xf>
    <xf numFmtId="4" fontId="11" fillId="0" borderId="4" xfId="0" applyNumberFormat="1" applyFont="1" applyFill="1" applyBorder="1" applyAlignment="1" applyProtection="1">
      <alignment shrinkToFit="1"/>
    </xf>
    <xf numFmtId="14" fontId="11" fillId="3" borderId="4" xfId="0" applyNumberFormat="1" applyFont="1" applyFill="1" applyBorder="1" applyAlignment="1" applyProtection="1">
      <alignment shrinkToFit="1"/>
      <protection locked="0"/>
    </xf>
    <xf numFmtId="49" fontId="11" fillId="3" borderId="4" xfId="0" applyNumberFormat="1" applyFont="1" applyFill="1" applyBorder="1" applyProtection="1">
      <protection locked="0"/>
    </xf>
    <xf numFmtId="43" fontId="11" fillId="3" borderId="4" xfId="0" applyNumberFormat="1" applyFont="1" applyFill="1" applyBorder="1" applyAlignment="1" applyProtection="1">
      <alignment horizontal="right" shrinkToFit="1"/>
      <protection locked="0"/>
    </xf>
    <xf numFmtId="49" fontId="11" fillId="3" borderId="5" xfId="0" applyNumberFormat="1" applyFont="1" applyFill="1" applyBorder="1" applyProtection="1">
      <protection locked="0"/>
    </xf>
    <xf numFmtId="0" fontId="11" fillId="3" borderId="5" xfId="0" applyFont="1" applyFill="1" applyBorder="1" applyAlignment="1" applyProtection="1">
      <alignment horizontal="left"/>
      <protection locked="0"/>
    </xf>
    <xf numFmtId="43" fontId="11" fillId="3" borderId="5" xfId="0" applyNumberFormat="1" applyFont="1" applyFill="1" applyBorder="1" applyAlignment="1" applyProtection="1">
      <alignment shrinkToFit="1"/>
      <protection locked="0"/>
    </xf>
    <xf numFmtId="43" fontId="11" fillId="3" borderId="5" xfId="1" applyFont="1" applyFill="1" applyBorder="1" applyAlignment="1" applyProtection="1">
      <alignment shrinkToFit="1"/>
      <protection locked="0"/>
    </xf>
    <xf numFmtId="167" fontId="11" fillId="3" borderId="5" xfId="6" applyNumberFormat="1" applyFont="1" applyFill="1" applyBorder="1" applyAlignment="1" applyProtection="1">
      <alignment horizontal="right"/>
      <protection locked="0"/>
    </xf>
    <xf numFmtId="14" fontId="11" fillId="3" borderId="5" xfId="0" applyNumberFormat="1" applyFont="1" applyFill="1" applyBorder="1" applyAlignment="1" applyProtection="1">
      <alignment shrinkToFit="1"/>
      <protection locked="0"/>
    </xf>
    <xf numFmtId="43" fontId="11" fillId="3" borderId="4" xfId="0" applyNumberFormat="1" applyFont="1" applyFill="1" applyBorder="1" applyAlignment="1" applyProtection="1">
      <alignment shrinkToFit="1"/>
      <protection locked="0"/>
    </xf>
    <xf numFmtId="43" fontId="11" fillId="3" borderId="8" xfId="1" applyFont="1" applyFill="1" applyBorder="1" applyAlignment="1" applyProtection="1">
      <alignment shrinkToFit="1"/>
      <protection locked="0"/>
    </xf>
    <xf numFmtId="43" fontId="11" fillId="3" borderId="9" xfId="1" applyFont="1" applyFill="1" applyBorder="1" applyAlignment="1" applyProtection="1">
      <alignment shrinkToFit="1"/>
      <protection locked="0"/>
    </xf>
    <xf numFmtId="43" fontId="11" fillId="3" borderId="10" xfId="1" applyFont="1" applyFill="1" applyBorder="1" applyAlignment="1" applyProtection="1">
      <alignment shrinkToFit="1"/>
      <protection locked="0"/>
    </xf>
    <xf numFmtId="0" fontId="11" fillId="3" borderId="4" xfId="0" applyFont="1" applyFill="1" applyBorder="1" applyAlignment="1" applyProtection="1">
      <alignment horizontal="center"/>
      <protection locked="0"/>
    </xf>
    <xf numFmtId="49" fontId="11" fillId="2" borderId="11" xfId="0" applyNumberFormat="1" applyFont="1" applyFill="1" applyBorder="1" applyProtection="1"/>
    <xf numFmtId="0" fontId="11" fillId="2" borderId="11" xfId="0" applyFont="1" applyFill="1" applyBorder="1" applyProtection="1"/>
    <xf numFmtId="44" fontId="11" fillId="0" borderId="12" xfId="2" applyFont="1" applyBorder="1" applyAlignment="1" applyProtection="1">
      <alignment shrinkToFit="1"/>
    </xf>
    <xf numFmtId="44" fontId="11" fillId="0" borderId="12" xfId="0" applyNumberFormat="1" applyFont="1" applyBorder="1" applyAlignment="1" applyProtection="1">
      <alignment shrinkToFit="1"/>
    </xf>
    <xf numFmtId="49" fontId="11" fillId="3" borderId="13" xfId="1" applyNumberFormat="1" applyFont="1" applyFill="1" applyBorder="1" applyAlignment="1" applyProtection="1">
      <alignment horizontal="left"/>
      <protection locked="0"/>
    </xf>
    <xf numFmtId="43" fontId="11" fillId="3" borderId="14" xfId="1" applyFont="1" applyFill="1" applyBorder="1" applyProtection="1">
      <protection locked="0"/>
    </xf>
    <xf numFmtId="43" fontId="11" fillId="3" borderId="13" xfId="1" applyFont="1" applyFill="1" applyBorder="1" applyProtection="1">
      <protection locked="0"/>
    </xf>
    <xf numFmtId="14" fontId="11" fillId="3" borderId="13" xfId="1" applyNumberFormat="1" applyFont="1" applyFill="1" applyBorder="1" applyAlignment="1" applyProtection="1">
      <alignment horizontal="center" shrinkToFit="1"/>
      <protection locked="0"/>
    </xf>
    <xf numFmtId="39" fontId="11" fillId="3" borderId="13" xfId="1" applyNumberFormat="1" applyFont="1" applyFill="1" applyBorder="1" applyAlignment="1" applyProtection="1">
      <alignment horizontal="right"/>
      <protection locked="0"/>
    </xf>
    <xf numFmtId="43" fontId="11" fillId="3" borderId="13" xfId="1" applyFont="1" applyFill="1" applyBorder="1" applyAlignment="1" applyProtection="1">
      <alignment horizontal="center" shrinkToFit="1"/>
      <protection locked="0"/>
    </xf>
    <xf numFmtId="43" fontId="11" fillId="3" borderId="14" xfId="1" applyFont="1" applyFill="1" applyBorder="1" applyAlignment="1" applyProtection="1">
      <alignment shrinkToFit="1"/>
      <protection locked="0"/>
    </xf>
    <xf numFmtId="4" fontId="11" fillId="3" borderId="13" xfId="6" applyNumberFormat="1" applyFont="1" applyFill="1" applyBorder="1" applyAlignment="1" applyProtection="1">
      <alignment horizontal="right" shrinkToFit="1"/>
      <protection locked="0"/>
    </xf>
    <xf numFmtId="43" fontId="11" fillId="3" borderId="13" xfId="1" applyFont="1" applyFill="1" applyBorder="1" applyAlignment="1" applyProtection="1">
      <alignment shrinkToFit="1"/>
      <protection locked="0"/>
    </xf>
    <xf numFmtId="43" fontId="11" fillId="3" borderId="15" xfId="1" applyFont="1" applyFill="1" applyBorder="1" applyAlignment="1" applyProtection="1">
      <alignment shrinkToFit="1"/>
      <protection locked="0"/>
    </xf>
    <xf numFmtId="49" fontId="11" fillId="3" borderId="4" xfId="1" applyNumberFormat="1" applyFont="1" applyFill="1" applyBorder="1" applyAlignment="1" applyProtection="1">
      <alignment horizontal="left"/>
      <protection locked="0"/>
    </xf>
    <xf numFmtId="43" fontId="11" fillId="3" borderId="16" xfId="1" applyFont="1" applyFill="1" applyBorder="1" applyProtection="1">
      <protection locked="0"/>
    </xf>
    <xf numFmtId="43" fontId="11" fillId="3" borderId="4" xfId="1" applyFont="1" applyFill="1" applyBorder="1" applyProtection="1">
      <protection locked="0"/>
    </xf>
    <xf numFmtId="14" fontId="11" fillId="3" borderId="4" xfId="1" applyNumberFormat="1" applyFont="1" applyFill="1" applyBorder="1" applyAlignment="1" applyProtection="1">
      <alignment horizontal="center" shrinkToFit="1"/>
      <protection locked="0"/>
    </xf>
    <xf numFmtId="39" fontId="11" fillId="3" borderId="4" xfId="1" applyNumberFormat="1" applyFont="1" applyFill="1" applyBorder="1" applyAlignment="1" applyProtection="1">
      <alignment horizontal="right"/>
      <protection locked="0"/>
    </xf>
    <xf numFmtId="43" fontId="11" fillId="3" borderId="4" xfId="1" applyFont="1" applyFill="1" applyBorder="1" applyAlignment="1" applyProtection="1">
      <alignment horizontal="center" shrinkToFit="1"/>
      <protection locked="0"/>
    </xf>
    <xf numFmtId="43" fontId="11" fillId="3" borderId="16" xfId="1" applyFont="1" applyFill="1" applyBorder="1" applyAlignment="1" applyProtection="1">
      <alignment shrinkToFit="1"/>
      <protection locked="0"/>
    </xf>
    <xf numFmtId="4" fontId="11" fillId="3" borderId="4" xfId="6" applyNumberFormat="1" applyFont="1" applyFill="1" applyBorder="1" applyAlignment="1" applyProtection="1">
      <alignment horizontal="right" shrinkToFit="1"/>
      <protection locked="0"/>
    </xf>
    <xf numFmtId="49" fontId="11" fillId="3" borderId="5" xfId="1" applyNumberFormat="1" applyFont="1" applyFill="1" applyBorder="1" applyAlignment="1" applyProtection="1">
      <alignment horizontal="left"/>
      <protection locked="0"/>
    </xf>
    <xf numFmtId="43" fontId="11" fillId="3" borderId="0" xfId="1" applyFont="1" applyFill="1" applyProtection="1">
      <protection locked="0"/>
    </xf>
    <xf numFmtId="43" fontId="11" fillId="3" borderId="5" xfId="1" applyFont="1" applyFill="1" applyBorder="1" applyProtection="1">
      <protection locked="0"/>
    </xf>
    <xf numFmtId="14" fontId="11" fillId="3" borderId="5" xfId="1" applyNumberFormat="1" applyFont="1" applyFill="1" applyBorder="1" applyAlignment="1" applyProtection="1">
      <alignment horizontal="center" shrinkToFit="1"/>
      <protection locked="0"/>
    </xf>
    <xf numFmtId="39" fontId="11" fillId="3" borderId="5" xfId="1" applyNumberFormat="1" applyFont="1" applyFill="1" applyBorder="1" applyAlignment="1" applyProtection="1">
      <alignment horizontal="right"/>
      <protection locked="0"/>
    </xf>
    <xf numFmtId="43" fontId="11" fillId="3" borderId="0" xfId="1" applyFont="1" applyFill="1" applyAlignment="1" applyProtection="1">
      <alignment shrinkToFit="1"/>
      <protection locked="0"/>
    </xf>
    <xf numFmtId="4" fontId="11" fillId="3" borderId="5" xfId="6" applyNumberFormat="1" applyFont="1" applyFill="1" applyBorder="1" applyAlignment="1" applyProtection="1">
      <alignment horizontal="right" shrinkToFit="1"/>
      <protection locked="0"/>
    </xf>
    <xf numFmtId="49" fontId="11" fillId="2" borderId="17" xfId="1" applyNumberFormat="1" applyFont="1" applyFill="1" applyBorder="1" applyAlignment="1" applyProtection="1">
      <alignment horizontal="left"/>
    </xf>
    <xf numFmtId="43" fontId="11" fillId="2" borderId="0" xfId="1" applyFont="1" applyFill="1" applyProtection="1"/>
    <xf numFmtId="0" fontId="11" fillId="2" borderId="5" xfId="1" applyNumberFormat="1" applyFont="1" applyFill="1" applyBorder="1" applyAlignment="1" applyProtection="1">
      <alignment horizontal="center" shrinkToFit="1"/>
    </xf>
    <xf numFmtId="43" fontId="11" fillId="3" borderId="11" xfId="1" applyFont="1" applyFill="1" applyBorder="1" applyAlignment="1" applyProtection="1">
      <alignment shrinkToFit="1"/>
      <protection locked="0"/>
    </xf>
    <xf numFmtId="0" fontId="11" fillId="3" borderId="3" xfId="0" applyFont="1" applyFill="1" applyBorder="1" applyAlignment="1" applyProtection="1">
      <protection locked="0"/>
    </xf>
    <xf numFmtId="0" fontId="11" fillId="3" borderId="4" xfId="0" applyFont="1" applyFill="1" applyBorder="1" applyAlignment="1" applyProtection="1">
      <protection locked="0"/>
    </xf>
    <xf numFmtId="0" fontId="11" fillId="3" borderId="5" xfId="0" applyFont="1" applyFill="1" applyBorder="1" applyAlignment="1" applyProtection="1">
      <protection locked="0"/>
    </xf>
    <xf numFmtId="49" fontId="11" fillId="3" borderId="5" xfId="0" applyNumberFormat="1" applyFont="1" applyFill="1" applyBorder="1" applyAlignment="1" applyProtection="1">
      <alignment horizontal="left"/>
      <protection locked="0"/>
    </xf>
    <xf numFmtId="0" fontId="11" fillId="3" borderId="0" xfId="0" applyFont="1" applyFill="1" applyAlignment="1" applyProtection="1">
      <alignment horizontal="left"/>
      <protection locked="0"/>
    </xf>
    <xf numFmtId="14" fontId="11" fillId="3" borderId="5" xfId="0" applyNumberFormat="1" applyFont="1" applyFill="1" applyBorder="1" applyAlignment="1" applyProtection="1">
      <alignment horizontal="center"/>
      <protection locked="0"/>
    </xf>
    <xf numFmtId="2" fontId="11" fillId="3" borderId="5" xfId="0" applyNumberFormat="1" applyFont="1" applyFill="1" applyBorder="1" applyAlignment="1" applyProtection="1">
      <alignment horizontal="right"/>
      <protection locked="0"/>
    </xf>
    <xf numFmtId="43" fontId="11" fillId="3" borderId="0" xfId="1" applyFont="1" applyFill="1" applyAlignment="1" applyProtection="1">
      <alignment horizontal="right"/>
      <protection locked="0"/>
    </xf>
    <xf numFmtId="43" fontId="11" fillId="3" borderId="5" xfId="1" applyFont="1" applyFill="1" applyBorder="1" applyAlignment="1" applyProtection="1">
      <alignment horizontal="right"/>
      <protection locked="0"/>
    </xf>
    <xf numFmtId="0" fontId="11" fillId="3" borderId="16" xfId="0" applyFont="1" applyFill="1" applyBorder="1" applyAlignment="1" applyProtection="1">
      <alignment horizontal="left"/>
      <protection locked="0"/>
    </xf>
    <xf numFmtId="14" fontId="11" fillId="3" borderId="4" xfId="0" applyNumberFormat="1" applyFont="1" applyFill="1" applyBorder="1" applyAlignment="1" applyProtection="1">
      <alignment horizontal="center"/>
      <protection locked="0"/>
    </xf>
    <xf numFmtId="2" fontId="11" fillId="3" borderId="4" xfId="0" applyNumberFormat="1" applyFont="1" applyFill="1" applyBorder="1" applyAlignment="1" applyProtection="1">
      <alignment horizontal="right"/>
      <protection locked="0"/>
    </xf>
    <xf numFmtId="43" fontId="11" fillId="3" borderId="16" xfId="1" applyFont="1" applyFill="1" applyBorder="1" applyAlignment="1" applyProtection="1">
      <alignment horizontal="right"/>
      <protection locked="0"/>
    </xf>
    <xf numFmtId="43" fontId="11" fillId="3" borderId="4" xfId="1" applyFont="1" applyFill="1" applyBorder="1" applyAlignment="1" applyProtection="1">
      <alignment horizontal="right"/>
      <protection locked="0"/>
    </xf>
    <xf numFmtId="43" fontId="11" fillId="3" borderId="9" xfId="1" applyFont="1" applyFill="1" applyBorder="1" applyAlignment="1" applyProtection="1">
      <alignment horizontal="right"/>
      <protection locked="0"/>
    </xf>
    <xf numFmtId="0" fontId="11" fillId="3" borderId="18" xfId="0" applyFont="1" applyFill="1" applyBorder="1" applyAlignment="1" applyProtection="1">
      <alignment horizontal="left"/>
      <protection locked="0"/>
    </xf>
    <xf numFmtId="2" fontId="11" fillId="3" borderId="6" xfId="0" applyNumberFormat="1" applyFont="1" applyFill="1" applyBorder="1" applyAlignment="1" applyProtection="1">
      <alignment horizontal="right"/>
      <protection locked="0"/>
    </xf>
    <xf numFmtId="43" fontId="11" fillId="3" borderId="10" xfId="1" applyFont="1" applyFill="1" applyBorder="1" applyAlignment="1" applyProtection="1">
      <alignment horizontal="right"/>
      <protection locked="0"/>
    </xf>
    <xf numFmtId="43" fontId="11" fillId="3" borderId="6" xfId="1" applyFont="1" applyFill="1" applyBorder="1" applyAlignment="1" applyProtection="1">
      <alignment horizontal="right"/>
      <protection locked="0"/>
    </xf>
    <xf numFmtId="43" fontId="11" fillId="3" borderId="0" xfId="1" applyFont="1" applyFill="1" applyBorder="1" applyAlignment="1" applyProtection="1">
      <alignment horizontal="right"/>
      <protection locked="0"/>
    </xf>
    <xf numFmtId="43" fontId="11" fillId="3" borderId="8" xfId="1" applyFont="1" applyFill="1" applyBorder="1" applyProtection="1">
      <protection locked="0"/>
    </xf>
    <xf numFmtId="43" fontId="11" fillId="3" borderId="6" xfId="1" applyFont="1" applyFill="1" applyBorder="1" applyProtection="1">
      <protection locked="0"/>
    </xf>
    <xf numFmtId="0" fontId="11" fillId="3" borderId="5" xfId="0" applyFont="1" applyFill="1" applyBorder="1" applyAlignment="1" applyProtection="1">
      <alignment horizontal="center"/>
      <protection locked="0"/>
    </xf>
    <xf numFmtId="43" fontId="11" fillId="3" borderId="18" xfId="1" applyFont="1" applyFill="1" applyBorder="1" applyProtection="1">
      <protection locked="0"/>
    </xf>
    <xf numFmtId="43" fontId="11" fillId="3" borderId="19" xfId="1" applyFont="1" applyFill="1" applyBorder="1" applyProtection="1">
      <protection locked="0"/>
    </xf>
    <xf numFmtId="43" fontId="11" fillId="3" borderId="11" xfId="1" applyFont="1" applyFill="1" applyBorder="1" applyAlignment="1" applyProtection="1">
      <alignment horizontal="right"/>
      <protection locked="0"/>
    </xf>
    <xf numFmtId="0" fontId="11" fillId="0" borderId="17" xfId="0" applyFont="1" applyBorder="1" applyAlignment="1" applyProtection="1">
      <alignment horizontal="center"/>
    </xf>
    <xf numFmtId="0" fontId="5" fillId="0" borderId="20" xfId="0" applyFont="1" applyBorder="1" applyAlignment="1" applyProtection="1">
      <alignment horizontal="left"/>
    </xf>
    <xf numFmtId="0" fontId="11" fillId="0" borderId="20" xfId="0" applyFont="1" applyBorder="1" applyAlignment="1" applyProtection="1">
      <alignment horizontal="center"/>
    </xf>
    <xf numFmtId="44" fontId="11" fillId="0" borderId="17" xfId="0" applyNumberFormat="1" applyFont="1" applyBorder="1" applyAlignment="1" applyProtection="1">
      <alignment shrinkToFit="1"/>
    </xf>
    <xf numFmtId="49" fontId="11" fillId="3" borderId="15" xfId="0" applyNumberFormat="1" applyFont="1" applyFill="1" applyBorder="1" applyAlignment="1" applyProtection="1">
      <alignment horizontal="left"/>
      <protection locked="0"/>
    </xf>
    <xf numFmtId="0" fontId="11" fillId="3" borderId="0" xfId="0" applyFont="1" applyFill="1" applyProtection="1">
      <protection locked="0"/>
    </xf>
    <xf numFmtId="0" fontId="11" fillId="3" borderId="0" xfId="0" applyFont="1" applyFill="1" applyAlignment="1" applyProtection="1">
      <alignment horizontal="left" shrinkToFit="1"/>
      <protection locked="0"/>
    </xf>
    <xf numFmtId="2" fontId="11" fillId="3" borderId="5" xfId="0" applyNumberFormat="1" applyFont="1" applyFill="1" applyBorder="1" applyAlignment="1" applyProtection="1">
      <alignment shrinkToFit="1"/>
      <protection locked="0"/>
    </xf>
    <xf numFmtId="0" fontId="11" fillId="3" borderId="4" xfId="0" applyFont="1" applyFill="1" applyBorder="1" applyProtection="1">
      <protection locked="0"/>
    </xf>
    <xf numFmtId="0" fontId="11" fillId="3" borderId="4" xfId="0" applyFont="1" applyFill="1" applyBorder="1" applyAlignment="1" applyProtection="1">
      <alignment horizontal="left" shrinkToFit="1"/>
      <protection locked="0"/>
    </xf>
    <xf numFmtId="2" fontId="11" fillId="3" borderId="4" xfId="0" applyNumberFormat="1" applyFont="1" applyFill="1" applyBorder="1" applyAlignment="1" applyProtection="1">
      <alignment shrinkToFit="1"/>
      <protection locked="0"/>
    </xf>
    <xf numFmtId="0" fontId="11" fillId="3" borderId="5" xfId="0" applyFont="1" applyFill="1" applyBorder="1" applyProtection="1">
      <protection locked="0"/>
    </xf>
    <xf numFmtId="0" fontId="11" fillId="3" borderId="5" xfId="0" applyFont="1" applyFill="1" applyBorder="1" applyAlignment="1" applyProtection="1">
      <alignment horizontal="left" shrinkToFit="1"/>
      <protection locked="0"/>
    </xf>
    <xf numFmtId="0" fontId="11" fillId="3" borderId="21" xfId="0" applyFont="1" applyFill="1" applyBorder="1" applyProtection="1">
      <protection locked="0"/>
    </xf>
    <xf numFmtId="0" fontId="11" fillId="3" borderId="16" xfId="0" applyFont="1" applyFill="1" applyBorder="1" applyAlignment="1" applyProtection="1">
      <alignment horizontal="left" shrinkToFit="1"/>
      <protection locked="0"/>
    </xf>
    <xf numFmtId="2" fontId="11" fillId="3" borderId="0" xfId="0" applyNumberFormat="1" applyFont="1" applyFill="1" applyAlignment="1" applyProtection="1">
      <alignment shrinkToFit="1"/>
      <protection locked="0"/>
    </xf>
    <xf numFmtId="0" fontId="11" fillId="3" borderId="22" xfId="0" applyFont="1" applyFill="1" applyBorder="1" applyProtection="1">
      <protection locked="0"/>
    </xf>
    <xf numFmtId="14" fontId="11" fillId="3" borderId="8" xfId="0" applyNumberFormat="1" applyFont="1" applyFill="1" applyBorder="1" applyAlignment="1" applyProtection="1">
      <alignment horizontal="center"/>
      <protection locked="0"/>
    </xf>
    <xf numFmtId="0" fontId="11" fillId="3" borderId="23" xfId="0" applyFont="1" applyFill="1" applyBorder="1" applyAlignment="1" applyProtection="1">
      <alignment horizontal="left" shrinkToFit="1"/>
      <protection locked="0"/>
    </xf>
    <xf numFmtId="2" fontId="11" fillId="3" borderId="8" xfId="0" applyNumberFormat="1" applyFont="1" applyFill="1" applyBorder="1" applyAlignment="1" applyProtection="1">
      <alignment shrinkToFit="1"/>
      <protection locked="0"/>
    </xf>
    <xf numFmtId="0" fontId="5" fillId="0" borderId="17" xfId="0" applyFont="1" applyBorder="1" applyProtection="1"/>
    <xf numFmtId="0" fontId="11" fillId="3" borderId="24" xfId="0" applyFont="1" applyFill="1" applyBorder="1" applyProtection="1">
      <protection locked="0"/>
    </xf>
    <xf numFmtId="43" fontId="11" fillId="3" borderId="25" xfId="1" applyFont="1" applyFill="1" applyBorder="1" applyProtection="1">
      <protection locked="0"/>
    </xf>
    <xf numFmtId="43" fontId="11" fillId="3" borderId="0" xfId="1" applyFont="1" applyFill="1" applyBorder="1" applyProtection="1">
      <protection locked="0"/>
    </xf>
    <xf numFmtId="0" fontId="11" fillId="3" borderId="26" xfId="0" applyFont="1" applyFill="1" applyBorder="1" applyProtection="1">
      <protection locked="0"/>
    </xf>
    <xf numFmtId="43" fontId="11" fillId="3" borderId="27" xfId="1" applyFont="1" applyFill="1" applyBorder="1" applyProtection="1">
      <protection locked="0"/>
    </xf>
    <xf numFmtId="43" fontId="11" fillId="3" borderId="23" xfId="1" applyFont="1" applyFill="1" applyBorder="1" applyProtection="1">
      <protection locked="0"/>
    </xf>
    <xf numFmtId="43" fontId="11" fillId="3" borderId="28" xfId="1" applyFont="1" applyFill="1" applyBorder="1" applyProtection="1">
      <protection locked="0"/>
    </xf>
    <xf numFmtId="43" fontId="11" fillId="3" borderId="29" xfId="1" applyFont="1" applyFill="1" applyBorder="1" applyProtection="1">
      <protection locked="0"/>
    </xf>
    <xf numFmtId="43" fontId="11" fillId="3" borderId="30" xfId="1" applyFont="1" applyFill="1" applyBorder="1" applyProtection="1">
      <protection locked="0"/>
    </xf>
    <xf numFmtId="0" fontId="11" fillId="3" borderId="31" xfId="0" applyFont="1" applyFill="1" applyBorder="1" applyProtection="1">
      <protection locked="0"/>
    </xf>
    <xf numFmtId="0" fontId="11" fillId="0" borderId="31" xfId="0" applyFont="1" applyFill="1" applyBorder="1" applyProtection="1"/>
    <xf numFmtId="3" fontId="11" fillId="3" borderId="0" xfId="0" applyNumberFormat="1" applyFont="1" applyFill="1" applyAlignment="1" applyProtection="1">
      <alignment horizontal="center"/>
      <protection locked="0"/>
    </xf>
    <xf numFmtId="43" fontId="11" fillId="3" borderId="5" xfId="1" applyFont="1" applyFill="1" applyBorder="1" applyAlignment="1" applyProtection="1">
      <alignment horizontal="center"/>
      <protection locked="0"/>
    </xf>
    <xf numFmtId="0" fontId="11" fillId="3" borderId="16" xfId="0" applyFont="1" applyFill="1" applyBorder="1" applyProtection="1">
      <protection locked="0"/>
    </xf>
    <xf numFmtId="0" fontId="11" fillId="3" borderId="19" xfId="0" applyFont="1" applyFill="1" applyBorder="1" applyProtection="1">
      <protection locked="0"/>
    </xf>
    <xf numFmtId="43" fontId="11" fillId="3" borderId="11" xfId="1" applyFont="1" applyFill="1" applyBorder="1" applyProtection="1">
      <protection locked="0"/>
    </xf>
    <xf numFmtId="0" fontId="12" fillId="0" borderId="17" xfId="0" applyFont="1" applyBorder="1" applyProtection="1"/>
    <xf numFmtId="42" fontId="11" fillId="0" borderId="17" xfId="0" applyNumberFormat="1" applyFont="1" applyBorder="1" applyAlignment="1" applyProtection="1">
      <alignment horizontal="left" shrinkToFit="1"/>
    </xf>
    <xf numFmtId="44" fontId="11" fillId="0" borderId="17" xfId="0" applyNumberFormat="1" applyFont="1" applyBorder="1" applyAlignment="1" applyProtection="1">
      <alignment horizontal="left" shrinkToFit="1"/>
    </xf>
    <xf numFmtId="0" fontId="11" fillId="0" borderId="0" xfId="0" applyFont="1" applyProtection="1"/>
    <xf numFmtId="0" fontId="11" fillId="0" borderId="14" xfId="0" applyFont="1" applyBorder="1" applyProtection="1"/>
    <xf numFmtId="0" fontId="11" fillId="0" borderId="14" xfId="0" applyFont="1" applyBorder="1" applyAlignment="1" applyProtection="1">
      <alignment horizontal="center"/>
    </xf>
    <xf numFmtId="0" fontId="0" fillId="0" borderId="0" xfId="0" applyProtection="1"/>
    <xf numFmtId="0" fontId="11" fillId="0" borderId="0" xfId="0" applyFont="1" applyBorder="1" applyProtection="1"/>
    <xf numFmtId="0" fontId="0" fillId="0" borderId="20" xfId="0" applyBorder="1" applyProtection="1"/>
    <xf numFmtId="0" fontId="11" fillId="0" borderId="13" xfId="0" applyFont="1" applyBorder="1" applyAlignment="1" applyProtection="1">
      <alignment horizontal="center"/>
    </xf>
    <xf numFmtId="0" fontId="11" fillId="0" borderId="0" xfId="0" applyFont="1" applyAlignment="1" applyProtection="1">
      <alignment horizontal="center"/>
    </xf>
    <xf numFmtId="0" fontId="11" fillId="0" borderId="5" xfId="0" applyFont="1" applyBorder="1" applyAlignment="1" applyProtection="1">
      <alignment horizontal="center"/>
    </xf>
    <xf numFmtId="0" fontId="11" fillId="0" borderId="15" xfId="0" applyFont="1" applyBorder="1" applyProtection="1"/>
    <xf numFmtId="43" fontId="11" fillId="0" borderId="6" xfId="1" applyFont="1" applyBorder="1" applyProtection="1"/>
    <xf numFmtId="43" fontId="11" fillId="0" borderId="15" xfId="1" applyFont="1" applyBorder="1" applyProtection="1"/>
    <xf numFmtId="0" fontId="11" fillId="0" borderId="4" xfId="0" applyFont="1" applyFill="1" applyBorder="1" applyProtection="1"/>
    <xf numFmtId="43" fontId="11" fillId="0" borderId="4" xfId="1" applyFont="1" applyFill="1" applyBorder="1" applyProtection="1"/>
    <xf numFmtId="0" fontId="11" fillId="3" borderId="11" xfId="0" applyFont="1" applyFill="1" applyBorder="1" applyProtection="1">
      <protection locked="0"/>
    </xf>
    <xf numFmtId="43" fontId="11" fillId="3" borderId="8" xfId="0" applyNumberFormat="1" applyFont="1" applyFill="1" applyBorder="1" applyProtection="1">
      <protection locked="0"/>
    </xf>
    <xf numFmtId="43" fontId="11" fillId="3" borderId="11" xfId="0" applyNumberFormat="1" applyFont="1" applyFill="1" applyBorder="1" applyProtection="1">
      <protection locked="0"/>
    </xf>
    <xf numFmtId="0" fontId="11" fillId="0" borderId="32" xfId="0" applyFont="1" applyBorder="1" applyAlignment="1" applyProtection="1">
      <alignment horizontal="center"/>
    </xf>
    <xf numFmtId="44" fontId="11" fillId="0" borderId="33" xfId="0" applyNumberFormat="1" applyFont="1" applyBorder="1" applyAlignment="1" applyProtection="1">
      <alignment shrinkToFit="1"/>
    </xf>
    <xf numFmtId="0" fontId="11" fillId="3" borderId="34" xfId="0" applyFont="1" applyFill="1" applyBorder="1" applyProtection="1">
      <protection locked="0"/>
    </xf>
    <xf numFmtId="14" fontId="11" fillId="3" borderId="35" xfId="0" applyNumberFormat="1" applyFont="1" applyFill="1" applyBorder="1" applyProtection="1">
      <protection locked="0"/>
    </xf>
    <xf numFmtId="4" fontId="11" fillId="3" borderId="14" xfId="6" applyNumberFormat="1" applyFont="1" applyFill="1" applyBorder="1" applyProtection="1">
      <protection locked="0"/>
    </xf>
    <xf numFmtId="14" fontId="11" fillId="3" borderId="10" xfId="0" applyNumberFormat="1" applyFont="1" applyFill="1" applyBorder="1" applyProtection="1">
      <protection locked="0"/>
    </xf>
    <xf numFmtId="4" fontId="11" fillId="3" borderId="23" xfId="6" applyNumberFormat="1" applyFont="1" applyFill="1" applyBorder="1" applyAlignment="1" applyProtection="1">
      <alignment horizontal="right"/>
      <protection locked="0"/>
    </xf>
    <xf numFmtId="43" fontId="11" fillId="0" borderId="4" xfId="1" applyFont="1" applyBorder="1" applyProtection="1"/>
    <xf numFmtId="4" fontId="11" fillId="3" borderId="16" xfId="6" applyNumberFormat="1" applyFont="1" applyFill="1" applyBorder="1" applyProtection="1">
      <protection locked="0"/>
    </xf>
    <xf numFmtId="4" fontId="11" fillId="3" borderId="0" xfId="6" applyNumberFormat="1" applyFont="1" applyFill="1" applyBorder="1" applyProtection="1">
      <protection locked="0"/>
    </xf>
    <xf numFmtId="0" fontId="11" fillId="0" borderId="32" xfId="0" applyFont="1" applyFill="1" applyBorder="1" applyProtection="1"/>
    <xf numFmtId="14" fontId="11" fillId="0" borderId="17" xfId="0" applyNumberFormat="1" applyFont="1" applyFill="1" applyBorder="1" applyProtection="1"/>
    <xf numFmtId="0" fontId="11" fillId="0" borderId="20" xfId="0" applyFont="1" applyFill="1" applyBorder="1" applyProtection="1"/>
    <xf numFmtId="43" fontId="11" fillId="3" borderId="17" xfId="1" applyFont="1" applyFill="1" applyBorder="1" applyProtection="1">
      <protection locked="0"/>
    </xf>
    <xf numFmtId="43" fontId="11" fillId="3" borderId="20" xfId="1" applyFont="1" applyFill="1" applyBorder="1" applyProtection="1">
      <protection locked="0"/>
    </xf>
    <xf numFmtId="4" fontId="11" fillId="3" borderId="20" xfId="6" applyNumberFormat="1" applyFont="1" applyFill="1" applyBorder="1" applyProtection="1">
      <protection locked="0"/>
    </xf>
    <xf numFmtId="43" fontId="11" fillId="0" borderId="17" xfId="1" applyFont="1" applyBorder="1" applyProtection="1"/>
    <xf numFmtId="0" fontId="11" fillId="3" borderId="13" xfId="0" applyFont="1" applyFill="1" applyBorder="1" applyProtection="1">
      <protection locked="0"/>
    </xf>
    <xf numFmtId="14" fontId="11" fillId="3" borderId="13" xfId="0" applyNumberFormat="1" applyFont="1" applyFill="1" applyBorder="1" applyProtection="1">
      <protection locked="0"/>
    </xf>
    <xf numFmtId="43" fontId="11" fillId="3" borderId="14" xfId="0" applyNumberFormat="1" applyFont="1" applyFill="1" applyBorder="1" applyProtection="1">
      <protection locked="0"/>
    </xf>
    <xf numFmtId="4" fontId="11" fillId="3" borderId="14" xfId="0" applyNumberFormat="1" applyFont="1" applyFill="1" applyBorder="1" applyProtection="1">
      <protection locked="0"/>
    </xf>
    <xf numFmtId="43" fontId="11" fillId="0" borderId="35" xfId="1" applyFont="1" applyFill="1" applyBorder="1" applyProtection="1"/>
    <xf numFmtId="14" fontId="11" fillId="3" borderId="4" xfId="0" applyNumberFormat="1" applyFont="1" applyFill="1" applyBorder="1" applyProtection="1">
      <protection locked="0"/>
    </xf>
    <xf numFmtId="43" fontId="11" fillId="3" borderId="16" xfId="0" applyNumberFormat="1" applyFont="1" applyFill="1" applyBorder="1" applyProtection="1">
      <protection locked="0"/>
    </xf>
    <xf numFmtId="4" fontId="11" fillId="3" borderId="16" xfId="0" applyNumberFormat="1" applyFont="1" applyFill="1" applyBorder="1" applyProtection="1">
      <protection locked="0"/>
    </xf>
    <xf numFmtId="14" fontId="11" fillId="3" borderId="5" xfId="0" applyNumberFormat="1" applyFont="1" applyFill="1" applyBorder="1" applyProtection="1">
      <protection locked="0"/>
    </xf>
    <xf numFmtId="43" fontId="11" fillId="3" borderId="0" xfId="0" applyNumberFormat="1" applyFont="1" applyFill="1" applyBorder="1" applyProtection="1">
      <protection locked="0"/>
    </xf>
    <xf numFmtId="14" fontId="11" fillId="3" borderId="4" xfId="0" applyNumberFormat="1" applyFont="1" applyFill="1" applyBorder="1" applyAlignment="1" applyProtection="1">
      <alignment horizontal="right"/>
      <protection locked="0"/>
    </xf>
    <xf numFmtId="4" fontId="11" fillId="3" borderId="36" xfId="0" applyNumberFormat="1" applyFont="1" applyFill="1" applyBorder="1" applyProtection="1">
      <protection locked="0"/>
    </xf>
    <xf numFmtId="7" fontId="11" fillId="3" borderId="4" xfId="2" applyNumberFormat="1" applyFont="1" applyFill="1" applyBorder="1" applyProtection="1">
      <protection locked="0"/>
    </xf>
    <xf numFmtId="4" fontId="11" fillId="3" borderId="5" xfId="0" applyNumberFormat="1" applyFont="1" applyFill="1" applyBorder="1" applyProtection="1">
      <protection locked="0"/>
    </xf>
    <xf numFmtId="4" fontId="11" fillId="3" borderId="4" xfId="0" applyNumberFormat="1" applyFont="1" applyFill="1" applyBorder="1" applyProtection="1">
      <protection locked="0"/>
    </xf>
    <xf numFmtId="43" fontId="11" fillId="3" borderId="16" xfId="1" applyNumberFormat="1" applyFont="1" applyFill="1" applyBorder="1" applyProtection="1">
      <protection locked="0"/>
    </xf>
    <xf numFmtId="4" fontId="11" fillId="3" borderId="4" xfId="6" applyNumberFormat="1" applyFont="1" applyFill="1" applyBorder="1" applyProtection="1">
      <protection locked="0"/>
    </xf>
    <xf numFmtId="14" fontId="11" fillId="2" borderId="11" xfId="0" applyNumberFormat="1" applyFont="1" applyFill="1" applyBorder="1" applyProtection="1"/>
    <xf numFmtId="0" fontId="11" fillId="2" borderId="37" xfId="0" applyFont="1" applyFill="1" applyBorder="1" applyProtection="1"/>
    <xf numFmtId="43" fontId="11" fillId="3" borderId="19" xfId="0" applyNumberFormat="1" applyFont="1" applyFill="1" applyBorder="1" applyProtection="1">
      <protection locked="0"/>
    </xf>
    <xf numFmtId="4" fontId="11" fillId="3" borderId="11" xfId="0" applyNumberFormat="1" applyFont="1" applyFill="1" applyBorder="1" applyProtection="1">
      <protection locked="0"/>
    </xf>
    <xf numFmtId="43" fontId="11" fillId="0" borderId="12" xfId="1" applyFont="1" applyFill="1" applyBorder="1" applyProtection="1"/>
    <xf numFmtId="44" fontId="11" fillId="0" borderId="17" xfId="2" applyFont="1" applyBorder="1" applyProtection="1"/>
    <xf numFmtId="44" fontId="11" fillId="0" borderId="38" xfId="0" applyNumberFormat="1" applyFont="1" applyBorder="1" applyProtection="1"/>
    <xf numFmtId="167" fontId="11" fillId="3" borderId="15" xfId="0" applyNumberFormat="1" applyFont="1" applyFill="1" applyBorder="1" applyProtection="1">
      <protection locked="0"/>
    </xf>
    <xf numFmtId="4" fontId="11" fillId="3" borderId="15" xfId="0" applyNumberFormat="1" applyFont="1" applyFill="1" applyBorder="1" applyProtection="1">
      <protection locked="0"/>
    </xf>
    <xf numFmtId="4" fontId="11" fillId="3" borderId="39" xfId="0" applyNumberFormat="1" applyFont="1" applyFill="1" applyBorder="1" applyProtection="1">
      <protection locked="0"/>
    </xf>
    <xf numFmtId="167" fontId="11" fillId="3" borderId="4" xfId="0" applyNumberFormat="1" applyFont="1" applyFill="1" applyBorder="1" applyProtection="1">
      <protection locked="0"/>
    </xf>
    <xf numFmtId="0" fontId="26" fillId="0" borderId="75" xfId="0" applyFont="1" applyBorder="1" applyAlignment="1">
      <alignment horizontal="left" wrapText="1" indent="1"/>
    </xf>
    <xf numFmtId="0" fontId="26" fillId="0" borderId="76" xfId="0" applyFont="1" applyBorder="1" applyAlignment="1">
      <alignment horizontal="center" wrapText="1"/>
    </xf>
    <xf numFmtId="0" fontId="26" fillId="0" borderId="77" xfId="0" applyFont="1" applyBorder="1" applyAlignment="1">
      <alignment horizontal="center" wrapText="1"/>
    </xf>
    <xf numFmtId="4" fontId="31" fillId="5" borderId="73" xfId="0" applyNumberFormat="1" applyFont="1" applyFill="1" applyBorder="1" applyAlignment="1">
      <alignment horizontal="right" shrinkToFit="1"/>
    </xf>
    <xf numFmtId="49" fontId="27" fillId="0" borderId="73" xfId="0" applyNumberFormat="1" applyFont="1" applyBorder="1" applyAlignment="1">
      <alignment horizontal="left" wrapText="1" indent="1"/>
    </xf>
    <xf numFmtId="0" fontId="28" fillId="0" borderId="73" xfId="0" applyFont="1" applyBorder="1" applyAlignment="1">
      <alignment horizontal="left" wrapText="1"/>
    </xf>
    <xf numFmtId="0" fontId="0" fillId="5" borderId="73" xfId="0" applyFill="1" applyBorder="1" applyAlignment="1">
      <alignment horizontal="left" wrapText="1" indent="1"/>
    </xf>
    <xf numFmtId="0" fontId="11" fillId="3" borderId="2" xfId="0" applyFont="1" applyFill="1" applyBorder="1" applyAlignment="1" applyProtection="1">
      <alignment horizontal="left"/>
      <protection locked="0"/>
    </xf>
    <xf numFmtId="0" fontId="5" fillId="0" borderId="0" xfId="0" applyFont="1" applyFill="1" applyAlignment="1" applyProtection="1">
      <alignment horizontal="right"/>
    </xf>
    <xf numFmtId="0" fontId="29" fillId="0" borderId="0" xfId="0" applyFont="1" applyAlignment="1"/>
    <xf numFmtId="0" fontId="29" fillId="0" borderId="78" xfId="0" applyFont="1" applyBorder="1" applyAlignment="1">
      <alignment horizontal="left"/>
    </xf>
    <xf numFmtId="0" fontId="29" fillId="0" borderId="0" xfId="0" applyFont="1" applyAlignment="1">
      <alignment horizontal="left" wrapText="1"/>
    </xf>
    <xf numFmtId="0" fontId="32" fillId="0" borderId="0" xfId="0" applyFont="1" applyAlignment="1">
      <alignment horizontal="left" wrapText="1"/>
    </xf>
    <xf numFmtId="0" fontId="12" fillId="0" borderId="0" xfId="0" applyFont="1" applyBorder="1" applyProtection="1"/>
    <xf numFmtId="0" fontId="12" fillId="0" borderId="0" xfId="0" applyFont="1" applyBorder="1" applyAlignment="1" applyProtection="1">
      <alignment horizontal="center"/>
    </xf>
    <xf numFmtId="0" fontId="27" fillId="0" borderId="73" xfId="0" applyFont="1" applyBorder="1" applyAlignment="1">
      <alignment horizontal="left" indent="1"/>
    </xf>
    <xf numFmtId="0" fontId="27" fillId="0" borderId="73" xfId="0" applyFont="1" applyBorder="1" applyAlignment="1">
      <alignment horizontal="center"/>
    </xf>
    <xf numFmtId="0" fontId="28" fillId="0" borderId="0" xfId="0" applyFont="1" applyBorder="1" applyAlignment="1">
      <alignment horizontal="center" wrapText="1"/>
    </xf>
    <xf numFmtId="0" fontId="0" fillId="0" borderId="79" xfId="0" applyFont="1" applyBorder="1" applyAlignment="1">
      <alignment horizontal="left" wrapText="1" indent="1"/>
    </xf>
    <xf numFmtId="0" fontId="0" fillId="0" borderId="1" xfId="0" applyFont="1" applyBorder="1" applyAlignment="1">
      <alignment horizontal="left" wrapText="1" indent="1"/>
    </xf>
    <xf numFmtId="0" fontId="0" fillId="0" borderId="80" xfId="0" applyFont="1" applyBorder="1" applyAlignment="1">
      <alignment horizontal="left" wrapText="1" indent="1"/>
    </xf>
    <xf numFmtId="4" fontId="0" fillId="0" borderId="73" xfId="0" applyNumberFormat="1" applyFont="1" applyBorder="1" applyAlignment="1">
      <alignment horizontal="right" wrapText="1"/>
    </xf>
    <xf numFmtId="0" fontId="0" fillId="0" borderId="77" xfId="0" applyFont="1" applyBorder="1" applyAlignment="1">
      <alignment horizontal="left" wrapText="1" indent="1"/>
    </xf>
    <xf numFmtId="4" fontId="0" fillId="0" borderId="77" xfId="0" applyNumberFormat="1" applyFont="1" applyBorder="1" applyAlignment="1">
      <alignment horizontal="right" wrapText="1"/>
    </xf>
    <xf numFmtId="4" fontId="0" fillId="0" borderId="0" xfId="0" applyNumberFormat="1" applyFont="1" applyBorder="1" applyAlignment="1">
      <alignment horizontal="right" wrapText="1"/>
    </xf>
    <xf numFmtId="0" fontId="0" fillId="0" borderId="81" xfId="0" applyFont="1" applyBorder="1" applyAlignment="1">
      <alignment horizontal="left" wrapText="1" indent="1"/>
    </xf>
    <xf numFmtId="4" fontId="0" fillId="0" borderId="81" xfId="0" applyNumberFormat="1" applyFont="1" applyBorder="1" applyAlignment="1">
      <alignment horizontal="right" wrapText="1"/>
    </xf>
    <xf numFmtId="4" fontId="0" fillId="5" borderId="73" xfId="0" applyNumberFormat="1" applyFont="1" applyFill="1" applyBorder="1" applyAlignment="1">
      <alignment horizontal="right" wrapText="1"/>
    </xf>
    <xf numFmtId="0" fontId="30" fillId="0" borderId="73" xfId="4" applyFont="1" applyBorder="1" applyAlignment="1">
      <alignment horizontal="center" wrapText="1"/>
    </xf>
    <xf numFmtId="4" fontId="31" fillId="5" borderId="0" xfId="0" applyNumberFormat="1" applyFont="1" applyFill="1" applyAlignment="1">
      <alignment shrinkToFit="1"/>
    </xf>
    <xf numFmtId="0" fontId="11" fillId="3" borderId="40" xfId="0" applyFont="1" applyFill="1" applyBorder="1" applyProtection="1">
      <protection locked="0"/>
    </xf>
    <xf numFmtId="0" fontId="11" fillId="3" borderId="41" xfId="0" applyFont="1" applyFill="1" applyBorder="1" applyProtection="1">
      <protection locked="0"/>
    </xf>
    <xf numFmtId="0" fontId="11" fillId="0" borderId="42" xfId="0" applyFont="1" applyFill="1" applyBorder="1" applyProtection="1"/>
    <xf numFmtId="165" fontId="0" fillId="3" borderId="2" xfId="0" applyNumberFormat="1" applyFill="1" applyBorder="1" applyAlignment="1" applyProtection="1">
      <alignment horizontal="center"/>
      <protection locked="0"/>
    </xf>
    <xf numFmtId="0" fontId="0" fillId="0" borderId="81" xfId="0" applyBorder="1" applyAlignment="1">
      <alignment horizontal="left" wrapText="1" indent="1"/>
    </xf>
    <xf numFmtId="0" fontId="0" fillId="0" borderId="1" xfId="0" applyBorder="1" applyAlignment="1">
      <alignment horizontal="left" wrapText="1"/>
    </xf>
    <xf numFmtId="4" fontId="0" fillId="0" borderId="1" xfId="0" applyNumberFormat="1" applyFont="1" applyBorder="1" applyAlignment="1">
      <alignment horizontal="right" wrapText="1"/>
    </xf>
    <xf numFmtId="0" fontId="0" fillId="0" borderId="73" xfId="0" applyBorder="1" applyAlignment="1">
      <alignment horizontal="left" wrapText="1"/>
    </xf>
    <xf numFmtId="0" fontId="0" fillId="0" borderId="77" xfId="0" applyBorder="1" applyAlignment="1">
      <alignment horizontal="left" wrapText="1" indent="1"/>
    </xf>
    <xf numFmtId="0" fontId="26" fillId="0" borderId="78" xfId="0" applyFont="1" applyBorder="1" applyAlignment="1"/>
    <xf numFmtId="0" fontId="27" fillId="0" borderId="73" xfId="0" applyFont="1" applyBorder="1" applyAlignment="1">
      <alignment horizontal="center" wrapText="1"/>
    </xf>
    <xf numFmtId="0" fontId="26" fillId="0" borderId="0" xfId="0" applyFont="1" applyBorder="1" applyAlignment="1"/>
    <xf numFmtId="0" fontId="0" fillId="0" borderId="1" xfId="0" applyBorder="1"/>
    <xf numFmtId="0" fontId="26" fillId="0" borderId="1" xfId="0" applyFont="1" applyBorder="1" applyAlignment="1">
      <alignment horizontal="center" wrapText="1"/>
    </xf>
    <xf numFmtId="0" fontId="26" fillId="0" borderId="1" xfId="0" applyFont="1" applyBorder="1" applyAlignment="1">
      <alignment horizontal="center"/>
    </xf>
    <xf numFmtId="4" fontId="27" fillId="0" borderId="1" xfId="0" applyNumberFormat="1" applyFont="1" applyBorder="1"/>
    <xf numFmtId="4" fontId="27" fillId="0" borderId="73" xfId="0" applyNumberFormat="1" applyFont="1" applyBorder="1" applyAlignment="1">
      <alignment horizontal="right" shrinkToFit="1"/>
    </xf>
    <xf numFmtId="4" fontId="27" fillId="5" borderId="73" xfId="0" applyNumberFormat="1" applyFont="1" applyFill="1" applyBorder="1" applyAlignment="1">
      <alignment horizontal="right" shrinkToFit="1"/>
    </xf>
    <xf numFmtId="4" fontId="11" fillId="5" borderId="73" xfId="0" applyNumberFormat="1" applyFont="1" applyFill="1" applyBorder="1" applyAlignment="1">
      <alignment horizontal="right" shrinkToFit="1"/>
    </xf>
    <xf numFmtId="167" fontId="11" fillId="2" borderId="11" xfId="6" applyNumberFormat="1" applyFont="1" applyFill="1" applyBorder="1" applyAlignment="1" applyProtection="1">
      <alignment horizontal="center"/>
    </xf>
    <xf numFmtId="4" fontId="11" fillId="2" borderId="5" xfId="6" applyNumberFormat="1" applyFont="1" applyFill="1" applyBorder="1" applyAlignment="1" applyProtection="1">
      <alignment horizontal="center" shrinkToFit="1"/>
    </xf>
    <xf numFmtId="14" fontId="11" fillId="2" borderId="11" xfId="0" applyNumberFormat="1" applyFont="1" applyFill="1" applyBorder="1" applyAlignment="1" applyProtection="1">
      <alignment horizontal="center" shrinkToFit="1"/>
    </xf>
    <xf numFmtId="0" fontId="11" fillId="2" borderId="11" xfId="0" applyFont="1" applyFill="1" applyBorder="1" applyAlignment="1" applyProtection="1">
      <alignment horizontal="center"/>
    </xf>
    <xf numFmtId="0" fontId="26" fillId="0" borderId="73" xfId="4" applyFont="1" applyBorder="1" applyAlignment="1">
      <alignment horizontal="center" wrapText="1"/>
    </xf>
    <xf numFmtId="4" fontId="27" fillId="5" borderId="1" xfId="0" applyNumberFormat="1" applyFont="1" applyFill="1" applyBorder="1"/>
    <xf numFmtId="167" fontId="11" fillId="0" borderId="4" xfId="0" applyNumberFormat="1" applyFont="1" applyFill="1" applyBorder="1" applyAlignment="1" applyProtection="1">
      <alignment horizontal="center"/>
    </xf>
    <xf numFmtId="49" fontId="11" fillId="6" borderId="11" xfId="0" applyNumberFormat="1" applyFont="1" applyFill="1" applyBorder="1" applyProtection="1">
      <protection locked="0"/>
    </xf>
    <xf numFmtId="0" fontId="11" fillId="6" borderId="11" xfId="0" applyFont="1" applyFill="1" applyBorder="1" applyProtection="1">
      <protection locked="0"/>
    </xf>
    <xf numFmtId="14" fontId="11" fillId="6" borderId="11" xfId="0" applyNumberFormat="1" applyFont="1" applyFill="1" applyBorder="1" applyAlignment="1" applyProtection="1">
      <alignment horizontal="center"/>
      <protection locked="0"/>
    </xf>
    <xf numFmtId="0" fontId="11" fillId="6" borderId="11" xfId="0" applyFont="1" applyFill="1" applyBorder="1" applyAlignment="1" applyProtection="1">
      <alignment horizontal="left" shrinkToFit="1"/>
      <protection locked="0"/>
    </xf>
    <xf numFmtId="2" fontId="11" fillId="6" borderId="11" xfId="0" applyNumberFormat="1" applyFont="1" applyFill="1" applyBorder="1" applyAlignment="1" applyProtection="1">
      <alignment shrinkToFit="1"/>
      <protection locked="0"/>
    </xf>
    <xf numFmtId="43" fontId="11" fillId="2" borderId="5" xfId="1" applyFont="1" applyFill="1" applyBorder="1" applyAlignment="1" applyProtection="1">
      <alignment horizontal="center"/>
    </xf>
    <xf numFmtId="39" fontId="11" fillId="2" borderId="5" xfId="1" applyNumberFormat="1" applyFont="1" applyFill="1" applyBorder="1" applyAlignment="1" applyProtection="1">
      <alignment horizontal="center"/>
    </xf>
    <xf numFmtId="43" fontId="11" fillId="2" borderId="5" xfId="1" applyFont="1" applyFill="1" applyBorder="1" applyAlignment="1" applyProtection="1">
      <alignment horizontal="center" shrinkToFit="1"/>
    </xf>
    <xf numFmtId="14" fontId="11" fillId="2" borderId="4" xfId="1" applyNumberFormat="1" applyFont="1" applyFill="1" applyBorder="1" applyAlignment="1" applyProtection="1">
      <alignment horizontal="center" shrinkToFit="1"/>
    </xf>
    <xf numFmtId="0" fontId="27" fillId="0" borderId="82" xfId="0" applyFont="1" applyBorder="1" applyAlignment="1">
      <alignment horizontal="center" wrapText="1"/>
    </xf>
    <xf numFmtId="0" fontId="28" fillId="0" borderId="43" xfId="0" applyFont="1" applyBorder="1" applyAlignment="1">
      <alignment horizontal="left" wrapText="1" indent="1"/>
    </xf>
    <xf numFmtId="0" fontId="0" fillId="0" borderId="43" xfId="0" applyFont="1" applyBorder="1" applyAlignment="1">
      <alignment horizontal="left" wrapText="1" indent="1"/>
    </xf>
    <xf numFmtId="4" fontId="0" fillId="0" borderId="44" xfId="0" applyNumberFormat="1" applyFont="1" applyBorder="1" applyAlignment="1">
      <alignment horizontal="right" wrapText="1"/>
    </xf>
    <xf numFmtId="0" fontId="28" fillId="0" borderId="44" xfId="0" applyFont="1" applyBorder="1" applyAlignment="1">
      <alignment horizontal="center" wrapText="1"/>
    </xf>
    <xf numFmtId="0" fontId="27" fillId="0" borderId="82" xfId="0" applyFont="1" applyBorder="1" applyAlignment="1">
      <alignment horizontal="center"/>
    </xf>
    <xf numFmtId="0" fontId="27" fillId="0" borderId="82" xfId="0" applyFont="1" applyBorder="1" applyAlignment="1">
      <alignment horizontal="left" indent="1"/>
    </xf>
    <xf numFmtId="4" fontId="31" fillId="0" borderId="83" xfId="0" applyNumberFormat="1" applyFont="1" applyBorder="1" applyAlignment="1">
      <alignment shrinkToFit="1"/>
    </xf>
    <xf numFmtId="49" fontId="25" fillId="3" borderId="13" xfId="3" applyNumberFormat="1" applyFill="1" applyBorder="1" applyAlignment="1" applyProtection="1">
      <alignment horizontal="left" shrinkToFit="1"/>
      <protection locked="0"/>
    </xf>
    <xf numFmtId="49" fontId="11" fillId="3" borderId="4" xfId="1" applyNumberFormat="1" applyFont="1" applyFill="1" applyBorder="1" applyAlignment="1" applyProtection="1">
      <alignment horizontal="left" shrinkToFit="1"/>
      <protection locked="0"/>
    </xf>
    <xf numFmtId="49" fontId="11" fillId="3" borderId="5" xfId="1" applyNumberFormat="1" applyFont="1" applyFill="1" applyBorder="1" applyAlignment="1" applyProtection="1">
      <alignment horizontal="left" shrinkToFit="1"/>
      <protection locked="0"/>
    </xf>
    <xf numFmtId="0" fontId="0" fillId="6" borderId="2" xfId="0" applyFill="1" applyBorder="1" applyAlignment="1" applyProtection="1">
      <alignment horizontal="center"/>
      <protection locked="0"/>
    </xf>
    <xf numFmtId="0" fontId="8" fillId="0" borderId="0" xfId="0" applyFont="1" applyBorder="1" applyAlignment="1" applyProtection="1">
      <alignment horizontal="center"/>
    </xf>
    <xf numFmtId="0" fontId="0" fillId="3" borderId="2" xfId="0" applyFill="1" applyBorder="1" applyAlignment="1" applyProtection="1">
      <alignment horizontal="left"/>
      <protection locked="0"/>
    </xf>
    <xf numFmtId="0" fontId="0" fillId="0" borderId="0" xfId="0" applyBorder="1" applyAlignment="1" applyProtection="1">
      <alignment horizontal="center"/>
    </xf>
    <xf numFmtId="0" fontId="11" fillId="0" borderId="0" xfId="0" applyFont="1" applyBorder="1" applyAlignment="1" applyProtection="1">
      <alignment horizontal="center"/>
    </xf>
    <xf numFmtId="0" fontId="29" fillId="0" borderId="0" xfId="0" applyFont="1" applyAlignment="1">
      <alignment horizontal="center"/>
    </xf>
    <xf numFmtId="0" fontId="33" fillId="0" borderId="0" xfId="0" applyFont="1" applyAlignment="1">
      <alignment horizontal="center" wrapText="1"/>
    </xf>
    <xf numFmtId="0" fontId="29" fillId="0" borderId="78" xfId="0" applyFont="1" applyBorder="1" applyAlignment="1">
      <alignment horizontal="center"/>
    </xf>
    <xf numFmtId="0" fontId="32" fillId="0" borderId="0" xfId="0" applyFont="1" applyAlignment="1">
      <alignment horizontal="center" wrapText="1"/>
    </xf>
    <xf numFmtId="0" fontId="0" fillId="0" borderId="0" xfId="0" applyAlignment="1" applyProtection="1"/>
    <xf numFmtId="169" fontId="10" fillId="6" borderId="1" xfId="5" applyFont="1" applyFill="1" applyBorder="1" applyAlignment="1" applyProtection="1">
      <alignment horizontal="center" wrapText="1"/>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22" fillId="6" borderId="47" xfId="0" applyFont="1" applyFill="1" applyBorder="1" applyAlignment="1">
      <alignment horizontal="center" vertical="center"/>
    </xf>
    <xf numFmtId="3" fontId="22" fillId="6" borderId="47" xfId="0" applyNumberFormat="1" applyFont="1" applyFill="1" applyBorder="1" applyAlignment="1">
      <alignment horizontal="center" vertical="center"/>
    </xf>
    <xf numFmtId="4" fontId="0" fillId="0" borderId="0" xfId="0" applyNumberFormat="1"/>
    <xf numFmtId="0" fontId="0" fillId="0" borderId="0" xfId="0" applyAlignment="1">
      <alignment shrinkToFit="1"/>
    </xf>
    <xf numFmtId="0" fontId="15" fillId="0" borderId="0" xfId="0" applyFont="1" applyProtection="1"/>
    <xf numFmtId="0" fontId="5" fillId="0" borderId="0" xfId="0" applyFont="1" applyProtection="1"/>
    <xf numFmtId="164" fontId="2" fillId="5" borderId="0" xfId="0" applyNumberFormat="1" applyFont="1" applyFill="1" applyBorder="1" applyAlignment="1" applyProtection="1">
      <alignment horizontal="right"/>
    </xf>
    <xf numFmtId="165" fontId="0" fillId="5" borderId="0" xfId="0" applyNumberFormat="1" applyFill="1" applyBorder="1" applyAlignment="1" applyProtection="1">
      <alignment horizontal="left"/>
    </xf>
    <xf numFmtId="0" fontId="29" fillId="0" borderId="0" xfId="0" applyFont="1" applyAlignment="1" applyProtection="1"/>
    <xf numFmtId="0" fontId="29" fillId="0" borderId="0" xfId="0" applyFont="1" applyAlignment="1" applyProtection="1">
      <alignment horizontal="left" wrapText="1"/>
    </xf>
    <xf numFmtId="0" fontId="32" fillId="0" borderId="0" xfId="0" applyFont="1" applyAlignment="1" applyProtection="1">
      <alignment horizontal="center" wrapText="1"/>
    </xf>
    <xf numFmtId="0" fontId="29" fillId="0" borderId="78" xfId="0" applyFont="1" applyBorder="1" applyAlignment="1" applyProtection="1">
      <alignment horizontal="center"/>
    </xf>
    <xf numFmtId="0" fontId="27" fillId="0" borderId="73" xfId="0" applyFont="1" applyBorder="1" applyAlignment="1" applyProtection="1">
      <alignment horizontal="left" wrapText="1" indent="1"/>
    </xf>
    <xf numFmtId="0" fontId="26" fillId="0" borderId="73" xfId="0" applyFont="1" applyBorder="1" applyAlignment="1" applyProtection="1">
      <alignment horizontal="left" wrapText="1" indent="1"/>
    </xf>
    <xf numFmtId="0" fontId="30" fillId="0" borderId="73" xfId="0" applyFont="1" applyBorder="1" applyAlignment="1" applyProtection="1">
      <alignment horizontal="center" wrapText="1"/>
    </xf>
    <xf numFmtId="0" fontId="27" fillId="0" borderId="73" xfId="0" applyFont="1" applyBorder="1" applyAlignment="1" applyProtection="1">
      <alignment horizontal="center"/>
    </xf>
    <xf numFmtId="0" fontId="0" fillId="0" borderId="73" xfId="0" applyBorder="1" applyAlignment="1" applyProtection="1">
      <alignment horizontal="left" wrapText="1" indent="1"/>
    </xf>
    <xf numFmtId="4" fontId="31" fillId="5" borderId="73" xfId="0" applyNumberFormat="1" applyFont="1" applyFill="1" applyBorder="1" applyAlignment="1" applyProtection="1">
      <alignment horizontal="right" shrinkToFit="1"/>
    </xf>
    <xf numFmtId="4" fontId="31" fillId="0" borderId="73" xfId="0" applyNumberFormat="1" applyFont="1" applyBorder="1" applyAlignment="1" applyProtection="1">
      <alignment horizontal="right" shrinkToFit="1"/>
    </xf>
    <xf numFmtId="0" fontId="0" fillId="0" borderId="73" xfId="0" applyFont="1" applyBorder="1" applyAlignment="1" applyProtection="1">
      <alignment horizontal="left" wrapText="1" indent="1"/>
    </xf>
    <xf numFmtId="0" fontId="27" fillId="0" borderId="73" xfId="0" applyFont="1" applyBorder="1" applyAlignment="1" applyProtection="1">
      <alignment horizontal="left" indent="1"/>
    </xf>
    <xf numFmtId="4" fontId="31" fillId="0" borderId="0" xfId="0" applyNumberFormat="1" applyFont="1" applyAlignment="1" applyProtection="1">
      <alignment shrinkToFit="1"/>
    </xf>
    <xf numFmtId="4" fontId="31" fillId="0" borderId="74" xfId="0" applyNumberFormat="1" applyFont="1" applyBorder="1" applyAlignment="1" applyProtection="1">
      <alignment shrinkToFit="1"/>
    </xf>
    <xf numFmtId="0" fontId="27" fillId="0" borderId="82" xfId="0" applyFont="1" applyBorder="1" applyAlignment="1" applyProtection="1">
      <alignment horizontal="center" wrapText="1"/>
    </xf>
    <xf numFmtId="0" fontId="27" fillId="0" borderId="0" xfId="0" applyFont="1" applyAlignment="1" applyProtection="1">
      <alignment horizontal="center"/>
    </xf>
    <xf numFmtId="0" fontId="0" fillId="5" borderId="73" xfId="0" applyFill="1" applyBorder="1" applyAlignment="1" applyProtection="1">
      <alignment horizontal="left" wrapText="1" indent="1"/>
    </xf>
    <xf numFmtId="0" fontId="27" fillId="0" borderId="73" xfId="0" applyFont="1" applyBorder="1" applyAlignment="1" applyProtection="1">
      <alignment horizontal="center" wrapText="1"/>
    </xf>
    <xf numFmtId="0" fontId="0" fillId="0" borderId="0" xfId="0" applyAlignment="1" applyProtection="1">
      <alignment horizontal="left" indent="1"/>
    </xf>
    <xf numFmtId="4" fontId="31" fillId="6" borderId="73" xfId="0" applyNumberFormat="1" applyFont="1" applyFill="1" applyBorder="1" applyAlignment="1" applyProtection="1">
      <alignment horizontal="right" shrinkToFit="1"/>
      <protection locked="0"/>
    </xf>
    <xf numFmtId="0" fontId="0" fillId="6" borderId="73" xfId="0" applyFont="1" applyFill="1" applyBorder="1" applyAlignment="1" applyProtection="1">
      <alignment horizontal="left" wrapText="1" indent="1"/>
      <protection locked="0"/>
    </xf>
    <xf numFmtId="0" fontId="29" fillId="0" borderId="0" xfId="0" applyFont="1" applyAlignment="1" applyProtection="1">
      <alignment horizontal="right"/>
    </xf>
    <xf numFmtId="0" fontId="26" fillId="0" borderId="73" xfId="0" applyFont="1" applyBorder="1" applyAlignment="1" applyProtection="1">
      <alignment horizontal="center" wrapText="1"/>
    </xf>
    <xf numFmtId="0" fontId="31" fillId="0" borderId="73" xfId="0" applyFont="1" applyBorder="1" applyAlignment="1" applyProtection="1">
      <alignment horizontal="left" wrapText="1" indent="1"/>
    </xf>
    <xf numFmtId="40" fontId="31" fillId="0" borderId="73" xfId="0" applyNumberFormat="1" applyFont="1" applyBorder="1" applyAlignment="1" applyProtection="1">
      <alignment horizontal="right" wrapText="1"/>
    </xf>
    <xf numFmtId="0" fontId="31" fillId="0" borderId="82" xfId="0" applyFont="1" applyBorder="1" applyAlignment="1" applyProtection="1">
      <alignment horizontal="left" wrapText="1" indent="1"/>
    </xf>
    <xf numFmtId="0" fontId="31" fillId="0" borderId="82" xfId="0" applyFont="1" applyBorder="1" applyAlignment="1" applyProtection="1">
      <alignment horizontal="left" indent="1"/>
    </xf>
    <xf numFmtId="40" fontId="31" fillId="5" borderId="73" xfId="0" applyNumberFormat="1" applyFont="1" applyFill="1" applyBorder="1" applyAlignment="1" applyProtection="1">
      <alignment horizontal="right" wrapText="1"/>
    </xf>
    <xf numFmtId="0" fontId="30" fillId="0" borderId="73" xfId="0" applyFont="1" applyBorder="1" applyAlignment="1" applyProtection="1">
      <alignment horizontal="left" wrapText="1" indent="1"/>
    </xf>
    <xf numFmtId="0" fontId="31" fillId="0" borderId="77" xfId="0" applyFont="1" applyBorder="1" applyAlignment="1" applyProtection="1">
      <alignment horizontal="left" wrapText="1" indent="1"/>
    </xf>
    <xf numFmtId="40" fontId="31" fillId="0" borderId="77" xfId="0" applyNumberFormat="1" applyFont="1" applyBorder="1" applyAlignment="1" applyProtection="1">
      <alignment horizontal="right" wrapText="1"/>
    </xf>
    <xf numFmtId="0" fontId="31" fillId="0" borderId="43" xfId="0" applyFont="1" applyBorder="1" applyAlignment="1" applyProtection="1">
      <alignment horizontal="left" wrapText="1" indent="1"/>
    </xf>
    <xf numFmtId="0" fontId="31" fillId="0" borderId="0" xfId="0" applyFont="1" applyBorder="1" applyAlignment="1" applyProtection="1">
      <alignment horizontal="left" wrapText="1" indent="1"/>
    </xf>
    <xf numFmtId="40" fontId="31" fillId="0" borderId="44" xfId="0" applyNumberFormat="1" applyFont="1" applyBorder="1" applyProtection="1"/>
    <xf numFmtId="0" fontId="31" fillId="0" borderId="81" xfId="0" applyFont="1" applyBorder="1" applyAlignment="1" applyProtection="1">
      <alignment horizontal="left" wrapText="1" indent="1"/>
    </xf>
    <xf numFmtId="0" fontId="27" fillId="0" borderId="0" xfId="0" applyFont="1" applyAlignment="1" applyProtection="1">
      <alignment horizontal="left" wrapText="1" indent="1"/>
    </xf>
    <xf numFmtId="0" fontId="29" fillId="0" borderId="0" xfId="0" applyFont="1" applyProtection="1"/>
    <xf numFmtId="0" fontId="32" fillId="0" borderId="0" xfId="0" applyFont="1" applyProtection="1"/>
    <xf numFmtId="0" fontId="26" fillId="0" borderId="0" xfId="0" applyFont="1" applyAlignment="1" applyProtection="1">
      <alignment horizontal="center"/>
    </xf>
    <xf numFmtId="0" fontId="28" fillId="0" borderId="1" xfId="0" applyFont="1" applyBorder="1" applyAlignment="1" applyProtection="1">
      <alignment horizontal="center" wrapText="1"/>
    </xf>
    <xf numFmtId="0" fontId="28" fillId="0" borderId="1" xfId="0" applyFont="1" applyBorder="1" applyAlignment="1" applyProtection="1">
      <alignment horizontal="center"/>
    </xf>
    <xf numFmtId="0" fontId="27" fillId="0" borderId="1" xfId="0" applyFont="1" applyBorder="1" applyAlignment="1" applyProtection="1">
      <alignment horizontal="center"/>
    </xf>
    <xf numFmtId="0" fontId="0" fillId="0" borderId="1" xfId="0" applyFont="1" applyBorder="1" applyProtection="1"/>
    <xf numFmtId="3" fontId="31" fillId="0" borderId="1" xfId="0" applyNumberFormat="1" applyFont="1" applyBorder="1" applyProtection="1"/>
    <xf numFmtId="0" fontId="31" fillId="5" borderId="1" xfId="0" applyFont="1" applyFill="1" applyBorder="1" applyAlignment="1" applyProtection="1">
      <alignment horizontal="center"/>
    </xf>
    <xf numFmtId="0" fontId="31" fillId="0" borderId="1" xfId="0" applyFont="1" applyBorder="1" applyAlignment="1" applyProtection="1">
      <alignment horizontal="center"/>
    </xf>
    <xf numFmtId="0" fontId="29" fillId="0" borderId="0" xfId="0" applyFont="1" applyAlignment="1" applyProtection="1">
      <alignment horizontal="center"/>
    </xf>
    <xf numFmtId="0" fontId="11" fillId="0" borderId="48" xfId="0" applyFont="1" applyBorder="1" applyAlignment="1" applyProtection="1">
      <alignment horizontal="center"/>
    </xf>
    <xf numFmtId="0" fontId="11" fillId="0" borderId="49" xfId="0" applyFont="1" applyBorder="1" applyAlignment="1" applyProtection="1">
      <alignment horizontal="center"/>
    </xf>
    <xf numFmtId="0" fontId="0" fillId="0" borderId="31" xfId="0" applyBorder="1" applyProtection="1"/>
    <xf numFmtId="0" fontId="11" fillId="0" borderId="25" xfId="0" applyFont="1" applyBorder="1" applyAlignment="1" applyProtection="1">
      <alignment horizontal="center"/>
    </xf>
    <xf numFmtId="0" fontId="0" fillId="0" borderId="25" xfId="0" applyBorder="1" applyAlignment="1" applyProtection="1">
      <alignment horizontal="center"/>
    </xf>
    <xf numFmtId="0" fontId="12" fillId="0" borderId="50" xfId="0" applyFont="1" applyBorder="1" applyAlignment="1" applyProtection="1">
      <alignment horizontal="center"/>
    </xf>
    <xf numFmtId="0" fontId="11" fillId="0" borderId="50" xfId="0" applyFont="1" applyBorder="1" applyAlignment="1" applyProtection="1">
      <alignment horizontal="center"/>
    </xf>
    <xf numFmtId="0" fontId="11" fillId="0" borderId="51" xfId="0" applyFont="1" applyBorder="1" applyAlignment="1" applyProtection="1">
      <alignment horizontal="center"/>
    </xf>
    <xf numFmtId="0" fontId="11" fillId="0" borderId="38" xfId="0" applyFont="1" applyBorder="1" applyAlignment="1" applyProtection="1">
      <alignment horizontal="center"/>
    </xf>
    <xf numFmtId="43" fontId="11" fillId="0" borderId="52" xfId="1" applyFont="1" applyBorder="1" applyProtection="1"/>
    <xf numFmtId="43" fontId="11" fillId="0" borderId="50" xfId="1" applyFont="1" applyBorder="1" applyProtection="1"/>
    <xf numFmtId="43" fontId="11" fillId="0" borderId="53" xfId="1" applyFont="1" applyBorder="1" applyProtection="1"/>
    <xf numFmtId="0" fontId="5" fillId="0" borderId="54" xfId="0" applyFont="1" applyBorder="1" applyProtection="1"/>
    <xf numFmtId="44" fontId="11" fillId="0" borderId="55" xfId="1" applyNumberFormat="1" applyFont="1" applyBorder="1" applyProtection="1"/>
    <xf numFmtId="44" fontId="11" fillId="0" borderId="56" xfId="1" applyNumberFormat="1" applyFont="1" applyBorder="1" applyProtection="1"/>
    <xf numFmtId="44" fontId="11" fillId="0" borderId="57" xfId="1" applyNumberFormat="1" applyFont="1" applyBorder="1" applyProtection="1"/>
    <xf numFmtId="0" fontId="11" fillId="0" borderId="58" xfId="0" applyFont="1" applyBorder="1" applyAlignment="1" applyProtection="1">
      <alignment horizontal="center"/>
    </xf>
    <xf numFmtId="0" fontId="12" fillId="0" borderId="59" xfId="0" applyFont="1" applyBorder="1" applyAlignment="1" applyProtection="1">
      <alignment horizontal="center"/>
    </xf>
    <xf numFmtId="0" fontId="11" fillId="0" borderId="59" xfId="0" applyFont="1" applyBorder="1" applyAlignment="1" applyProtection="1">
      <alignment horizontal="center"/>
    </xf>
    <xf numFmtId="0" fontId="12" fillId="0" borderId="25" xfId="0" applyFont="1" applyBorder="1" applyAlignment="1" applyProtection="1">
      <alignment horizontal="center"/>
    </xf>
    <xf numFmtId="0" fontId="11" fillId="0" borderId="60" xfId="0" applyFont="1" applyBorder="1" applyAlignment="1" applyProtection="1">
      <alignment horizontal="center"/>
    </xf>
    <xf numFmtId="43" fontId="11" fillId="0" borderId="61" xfId="1" applyFont="1" applyBorder="1" applyProtection="1"/>
    <xf numFmtId="44" fontId="11" fillId="0" borderId="62" xfId="1" applyNumberFormat="1" applyFont="1" applyBorder="1" applyProtection="1"/>
    <xf numFmtId="0" fontId="11" fillId="0" borderId="34" xfId="0" applyFont="1" applyBorder="1" applyAlignment="1" applyProtection="1">
      <alignment horizontal="center"/>
    </xf>
    <xf numFmtId="0" fontId="11" fillId="0" borderId="31" xfId="0" applyFont="1" applyBorder="1" applyProtection="1"/>
    <xf numFmtId="0" fontId="11" fillId="0" borderId="5" xfId="0" applyFont="1" applyBorder="1" applyProtection="1"/>
    <xf numFmtId="0" fontId="11" fillId="0" borderId="31" xfId="0" applyFont="1" applyBorder="1" applyAlignment="1" applyProtection="1">
      <alignment horizontal="center"/>
    </xf>
    <xf numFmtId="0" fontId="12" fillId="0" borderId="32" xfId="0" applyFont="1" applyBorder="1" applyProtection="1"/>
    <xf numFmtId="44" fontId="11" fillId="0" borderId="17" xfId="1" applyNumberFormat="1" applyFont="1" applyBorder="1" applyProtection="1"/>
    <xf numFmtId="44" fontId="11" fillId="0" borderId="20" xfId="1" applyNumberFormat="1" applyFont="1" applyBorder="1" applyProtection="1"/>
    <xf numFmtId="44" fontId="11" fillId="0" borderId="17" xfId="0" applyNumberFormat="1" applyFont="1" applyBorder="1" applyProtection="1"/>
    <xf numFmtId="44" fontId="11" fillId="0" borderId="0" xfId="1" applyNumberFormat="1" applyFont="1" applyBorder="1" applyProtection="1"/>
    <xf numFmtId="44" fontId="11" fillId="0" borderId="0" xfId="0" applyNumberFormat="1" applyFont="1" applyBorder="1" applyProtection="1"/>
    <xf numFmtId="0" fontId="11" fillId="0" borderId="0" xfId="0" applyFont="1" applyBorder="1" applyAlignment="1" applyProtection="1">
      <alignment horizontal="left"/>
    </xf>
    <xf numFmtId="0" fontId="5" fillId="0" borderId="0" xfId="0" applyFont="1" applyFill="1" applyAlignment="1" applyProtection="1">
      <alignment horizontal="center"/>
    </xf>
    <xf numFmtId="0" fontId="27" fillId="0" borderId="13" xfId="0" applyFont="1" applyBorder="1" applyAlignment="1" applyProtection="1">
      <alignment horizontal="center"/>
    </xf>
    <xf numFmtId="0" fontId="0" fillId="0" borderId="5" xfId="0" applyBorder="1" applyProtection="1"/>
    <xf numFmtId="0" fontId="11" fillId="0" borderId="63" xfId="0" applyFont="1" applyBorder="1" applyAlignment="1" applyProtection="1">
      <alignment horizontal="center"/>
    </xf>
    <xf numFmtId="0" fontId="11" fillId="0" borderId="5" xfId="0" applyFont="1" applyBorder="1" applyAlignment="1" applyProtection="1"/>
    <xf numFmtId="0" fontId="0" fillId="0" borderId="5" xfId="0" applyBorder="1" applyAlignment="1" applyProtection="1">
      <alignment horizontal="center"/>
    </xf>
    <xf numFmtId="0" fontId="11" fillId="0" borderId="7" xfId="0" applyFont="1" applyBorder="1" applyAlignment="1" applyProtection="1">
      <alignment horizontal="center"/>
    </xf>
    <xf numFmtId="0" fontId="0" fillId="0" borderId="5" xfId="0" applyBorder="1" applyAlignment="1" applyProtection="1"/>
    <xf numFmtId="0" fontId="11" fillId="0" borderId="63" xfId="0" applyFont="1" applyBorder="1" applyProtection="1"/>
    <xf numFmtId="0" fontId="11" fillId="0" borderId="12" xfId="0" applyFont="1" applyBorder="1" applyAlignment="1" applyProtection="1">
      <alignment horizontal="center"/>
    </xf>
    <xf numFmtId="0" fontId="12" fillId="0" borderId="12" xfId="0" applyFont="1" applyBorder="1" applyAlignment="1" applyProtection="1">
      <alignment horizontal="left"/>
    </xf>
    <xf numFmtId="44" fontId="11" fillId="0" borderId="12" xfId="2" applyFont="1" applyBorder="1" applyAlignment="1" applyProtection="1">
      <alignment horizontal="center"/>
    </xf>
    <xf numFmtId="0" fontId="12" fillId="0" borderId="0" xfId="0" applyFont="1" applyBorder="1" applyAlignment="1" applyProtection="1">
      <alignment horizontal="left"/>
    </xf>
    <xf numFmtId="44" fontId="11" fillId="0" borderId="0" xfId="2" applyFont="1" applyBorder="1" applyAlignment="1" applyProtection="1">
      <alignment horizontal="center"/>
    </xf>
    <xf numFmtId="44" fontId="11" fillId="0" borderId="0" xfId="2" applyFont="1" applyBorder="1" applyAlignment="1" applyProtection="1">
      <alignment shrinkToFit="1"/>
    </xf>
    <xf numFmtId="44" fontId="11" fillId="0" borderId="0" xfId="0" applyNumberFormat="1" applyFont="1" applyBorder="1" applyAlignment="1" applyProtection="1">
      <alignment shrinkToFit="1"/>
    </xf>
    <xf numFmtId="0" fontId="11" fillId="0" borderId="13" xfId="0" applyFont="1" applyFill="1" applyBorder="1" applyAlignment="1" applyProtection="1">
      <alignment horizontal="center"/>
    </xf>
    <xf numFmtId="0" fontId="0" fillId="0" borderId="5" xfId="0" applyFill="1" applyBorder="1" applyProtection="1"/>
    <xf numFmtId="0" fontId="27" fillId="0" borderId="5" xfId="0" applyFont="1" applyBorder="1" applyAlignment="1" applyProtection="1">
      <alignment horizontal="center"/>
    </xf>
    <xf numFmtId="0" fontId="11" fillId="0" borderId="5" xfId="0" applyFont="1" applyFill="1" applyBorder="1" applyAlignment="1" applyProtection="1">
      <alignment horizontal="center"/>
    </xf>
    <xf numFmtId="0" fontId="11" fillId="0" borderId="17" xfId="0" applyFont="1" applyBorder="1" applyProtection="1"/>
    <xf numFmtId="0" fontId="11" fillId="0" borderId="17" xfId="0" applyFont="1" applyFill="1" applyBorder="1" applyAlignment="1" applyProtection="1">
      <alignment horizontal="center"/>
    </xf>
    <xf numFmtId="16" fontId="11" fillId="0" borderId="5" xfId="0" applyNumberFormat="1" applyFont="1" applyBorder="1" applyAlignment="1" applyProtection="1">
      <alignment horizontal="center"/>
    </xf>
    <xf numFmtId="43" fontId="11" fillId="0" borderId="12" xfId="1" applyFont="1" applyBorder="1" applyAlignment="1" applyProtection="1">
      <alignment horizontal="center"/>
    </xf>
    <xf numFmtId="44" fontId="11" fillId="0" borderId="64" xfId="2" applyFont="1" applyBorder="1" applyAlignment="1" applyProtection="1">
      <alignment shrinkToFit="1"/>
    </xf>
    <xf numFmtId="0" fontId="0" fillId="0" borderId="14" xfId="0" applyBorder="1" applyProtection="1"/>
    <xf numFmtId="0" fontId="28" fillId="0" borderId="0" xfId="0" applyFont="1" applyProtection="1"/>
    <xf numFmtId="0" fontId="28" fillId="0" borderId="0" xfId="0" applyFont="1" applyAlignment="1" applyProtection="1">
      <alignment horizontal="center"/>
    </xf>
    <xf numFmtId="0" fontId="12" fillId="0" borderId="0" xfId="0" applyFont="1" applyProtection="1"/>
    <xf numFmtId="0" fontId="9" fillId="0" borderId="0" xfId="0" applyFont="1" applyAlignment="1" applyProtection="1">
      <alignment horizontal="center"/>
    </xf>
    <xf numFmtId="0" fontId="0" fillId="0" borderId="17" xfId="0" applyBorder="1" applyProtection="1"/>
    <xf numFmtId="0" fontId="9" fillId="0" borderId="20" xfId="0" applyFont="1" applyBorder="1" applyAlignment="1" applyProtection="1">
      <alignment horizontal="center"/>
    </xf>
    <xf numFmtId="0" fontId="11" fillId="0" borderId="20" xfId="0" applyFont="1" applyBorder="1" applyProtection="1"/>
    <xf numFmtId="4" fontId="11" fillId="0" borderId="17" xfId="0" applyNumberFormat="1" applyFont="1" applyBorder="1" applyProtection="1"/>
    <xf numFmtId="0" fontId="28" fillId="0" borderId="0" xfId="0" applyFont="1" applyAlignment="1" applyProtection="1">
      <alignment horizontal="right"/>
    </xf>
    <xf numFmtId="0" fontId="27" fillId="0" borderId="17" xfId="0" applyFont="1" applyBorder="1" applyAlignment="1" applyProtection="1">
      <alignment horizontal="center"/>
    </xf>
    <xf numFmtId="0" fontId="11" fillId="0" borderId="11" xfId="0" applyFont="1" applyFill="1" applyBorder="1" applyProtection="1"/>
    <xf numFmtId="0" fontId="11" fillId="5" borderId="19" xfId="0" applyFont="1" applyFill="1" applyBorder="1" applyProtection="1"/>
    <xf numFmtId="0" fontId="29" fillId="0" borderId="0" xfId="0" applyFont="1" applyBorder="1" applyAlignment="1" applyProtection="1">
      <alignment horizontal="left"/>
    </xf>
    <xf numFmtId="0" fontId="28" fillId="0" borderId="0" xfId="0" applyFont="1" applyBorder="1" applyProtection="1"/>
    <xf numFmtId="0" fontId="34" fillId="0" borderId="0" xfId="0" applyFont="1" applyBorder="1" applyAlignment="1" applyProtection="1">
      <alignment horizontal="center"/>
    </xf>
    <xf numFmtId="0" fontId="11" fillId="0" borderId="0" xfId="0" applyFont="1" applyBorder="1" applyAlignment="1" applyProtection="1"/>
    <xf numFmtId="0" fontId="12" fillId="0" borderId="20" xfId="0" applyFont="1" applyBorder="1" applyAlignment="1" applyProtection="1">
      <alignment horizontal="center"/>
    </xf>
    <xf numFmtId="0" fontId="27" fillId="0" borderId="65" xfId="0" applyFont="1" applyBorder="1" applyAlignment="1" applyProtection="1">
      <alignment horizontal="center"/>
    </xf>
    <xf numFmtId="0" fontId="27" fillId="0" borderId="34" xfId="0" applyFont="1" applyBorder="1" applyAlignment="1" applyProtection="1">
      <alignment horizontal="center"/>
    </xf>
    <xf numFmtId="0" fontId="27" fillId="0" borderId="49" xfId="0" applyFont="1" applyBorder="1" applyAlignment="1" applyProtection="1">
      <alignment horizontal="center"/>
    </xf>
    <xf numFmtId="0" fontId="11" fillId="0" borderId="66" xfId="0" applyFont="1" applyBorder="1" applyAlignment="1" applyProtection="1">
      <alignment horizontal="center"/>
    </xf>
    <xf numFmtId="0" fontId="11" fillId="0" borderId="50" xfId="0" applyFont="1" applyBorder="1" applyProtection="1"/>
    <xf numFmtId="0" fontId="11" fillId="0" borderId="67" xfId="0" applyFont="1" applyBorder="1" applyAlignment="1" applyProtection="1">
      <alignment horizontal="center"/>
    </xf>
    <xf numFmtId="0" fontId="12" fillId="0" borderId="67" xfId="0" applyFont="1" applyBorder="1" applyAlignment="1" applyProtection="1">
      <alignment horizontal="left"/>
    </xf>
    <xf numFmtId="0" fontId="12" fillId="0" borderId="64" xfId="0" applyFont="1" applyBorder="1" applyAlignment="1" applyProtection="1">
      <alignment horizontal="left"/>
    </xf>
    <xf numFmtId="0" fontId="12" fillId="0" borderId="33" xfId="0" applyFont="1" applyBorder="1" applyAlignment="1" applyProtection="1">
      <alignment horizontal="left"/>
    </xf>
    <xf numFmtId="0" fontId="12" fillId="0" borderId="68" xfId="0" applyFont="1" applyBorder="1" applyProtection="1"/>
    <xf numFmtId="167" fontId="11" fillId="0" borderId="12" xfId="0" applyNumberFormat="1" applyFont="1" applyBorder="1" applyAlignment="1" applyProtection="1">
      <alignment horizontal="center"/>
    </xf>
    <xf numFmtId="44" fontId="11" fillId="0" borderId="12" xfId="0" applyNumberFormat="1" applyFont="1" applyBorder="1" applyProtection="1"/>
    <xf numFmtId="0" fontId="29" fillId="0" borderId="0" xfId="0" applyFont="1" applyAlignment="1" applyProtection="1">
      <alignment horizontal="left"/>
    </xf>
    <xf numFmtId="0" fontId="8" fillId="0" borderId="0" xfId="0" applyFont="1" applyAlignment="1" applyProtection="1">
      <alignment horizontal="left"/>
    </xf>
    <xf numFmtId="0" fontId="8" fillId="0" borderId="0" xfId="0" applyFont="1" applyProtection="1"/>
    <xf numFmtId="0" fontId="27" fillId="0" borderId="66" xfId="0" applyFont="1" applyBorder="1" applyAlignment="1" applyProtection="1">
      <alignment horizontal="center"/>
    </xf>
    <xf numFmtId="0" fontId="27" fillId="0" borderId="31" xfId="0" applyFont="1" applyBorder="1" applyAlignment="1" applyProtection="1">
      <alignment horizontal="center"/>
    </xf>
    <xf numFmtId="0" fontId="0" fillId="6" borderId="73" xfId="0" applyFill="1" applyBorder="1" applyAlignment="1" applyProtection="1">
      <alignment horizontal="left" wrapText="1" indent="1"/>
      <protection locked="0"/>
    </xf>
    <xf numFmtId="4" fontId="0" fillId="6" borderId="84" xfId="0" applyNumberFormat="1" applyFill="1" applyBorder="1" applyAlignment="1" applyProtection="1">
      <alignment horizontal="right" wrapText="1"/>
      <protection locked="0"/>
    </xf>
    <xf numFmtId="4" fontId="0" fillId="6" borderId="81" xfId="0" applyNumberFormat="1" applyFill="1" applyBorder="1" applyAlignment="1" applyProtection="1">
      <alignment horizontal="right" wrapText="1"/>
      <protection locked="0"/>
    </xf>
    <xf numFmtId="4" fontId="0" fillId="6" borderId="73" xfId="0" applyNumberFormat="1" applyFill="1" applyBorder="1" applyAlignment="1" applyProtection="1">
      <alignment horizontal="right" wrapText="1"/>
      <protection locked="0"/>
    </xf>
    <xf numFmtId="40" fontId="31" fillId="6" borderId="73" xfId="0" applyNumberFormat="1" applyFont="1" applyFill="1" applyBorder="1" applyAlignment="1" applyProtection="1">
      <alignment horizontal="right" wrapText="1"/>
      <protection locked="0"/>
    </xf>
    <xf numFmtId="0" fontId="31" fillId="6" borderId="81" xfId="0" applyFont="1" applyFill="1" applyBorder="1" applyAlignment="1" applyProtection="1">
      <alignment horizontal="left" wrapText="1" indent="1"/>
      <protection locked="0"/>
    </xf>
    <xf numFmtId="40" fontId="31" fillId="6" borderId="81" xfId="0" applyNumberFormat="1" applyFont="1" applyFill="1" applyBorder="1" applyAlignment="1" applyProtection="1">
      <alignment horizontal="right" wrapText="1"/>
      <protection locked="0"/>
    </xf>
    <xf numFmtId="0" fontId="31" fillId="6" borderId="73" xfId="0" applyFont="1" applyFill="1" applyBorder="1" applyAlignment="1" applyProtection="1">
      <alignment horizontal="left" wrapText="1" indent="1"/>
      <protection locked="0"/>
    </xf>
    <xf numFmtId="3" fontId="31" fillId="6" borderId="1" xfId="0" applyNumberFormat="1" applyFont="1" applyFill="1" applyBorder="1" applyProtection="1">
      <protection locked="0"/>
    </xf>
    <xf numFmtId="49" fontId="11" fillId="6" borderId="11" xfId="0" applyNumberFormat="1" applyFont="1" applyFill="1" applyBorder="1" applyAlignment="1" applyProtection="1">
      <alignment horizontal="left"/>
      <protection locked="0"/>
    </xf>
    <xf numFmtId="0" fontId="11" fillId="6" borderId="19" xfId="0" applyFont="1" applyFill="1" applyBorder="1" applyAlignment="1" applyProtection="1">
      <alignment horizontal="left"/>
      <protection locked="0"/>
    </xf>
    <xf numFmtId="0" fontId="11" fillId="6" borderId="11" xfId="0" applyFont="1" applyFill="1" applyBorder="1" applyAlignment="1" applyProtection="1">
      <alignment horizontal="center"/>
      <protection locked="0"/>
    </xf>
    <xf numFmtId="2" fontId="11" fillId="6" borderId="11" xfId="0" applyNumberFormat="1" applyFont="1" applyFill="1" applyBorder="1" applyAlignment="1" applyProtection="1">
      <alignment horizontal="right"/>
      <protection locked="0"/>
    </xf>
    <xf numFmtId="0" fontId="27" fillId="6" borderId="73" xfId="0" applyFont="1" applyFill="1" applyBorder="1" applyAlignment="1" applyProtection="1">
      <alignment horizontal="left" wrapText="1" indent="1"/>
      <protection locked="0"/>
    </xf>
    <xf numFmtId="4" fontId="27" fillId="6" borderId="73" xfId="0" applyNumberFormat="1" applyFont="1" applyFill="1" applyBorder="1" applyAlignment="1" applyProtection="1">
      <alignment horizontal="right" shrinkToFit="1"/>
      <protection locked="0"/>
    </xf>
    <xf numFmtId="0" fontId="27" fillId="6" borderId="1" xfId="0" applyFont="1" applyFill="1" applyBorder="1" applyAlignment="1" applyProtection="1">
      <alignment horizontal="left"/>
      <protection locked="0"/>
    </xf>
    <xf numFmtId="4" fontId="27" fillId="6" borderId="1" xfId="0" applyNumberFormat="1" applyFont="1" applyFill="1" applyBorder="1" applyProtection="1">
      <protection locked="0"/>
    </xf>
    <xf numFmtId="0" fontId="11" fillId="6" borderId="42" xfId="0" applyFont="1" applyFill="1" applyBorder="1" applyProtection="1">
      <protection locked="0"/>
    </xf>
    <xf numFmtId="167" fontId="11" fillId="6" borderId="4" xfId="0" applyNumberFormat="1" applyFont="1" applyFill="1" applyBorder="1" applyProtection="1">
      <protection locked="0"/>
    </xf>
    <xf numFmtId="0" fontId="11" fillId="3" borderId="14" xfId="0" applyFont="1" applyFill="1" applyBorder="1" applyAlignment="1" applyProtection="1">
      <alignment horizontal="left"/>
      <protection locked="0"/>
    </xf>
    <xf numFmtId="0" fontId="11" fillId="3" borderId="14" xfId="0" applyFont="1" applyFill="1" applyBorder="1" applyAlignment="1" applyProtection="1">
      <protection locked="0"/>
    </xf>
    <xf numFmtId="0" fontId="11" fillId="3" borderId="23" xfId="0" applyFont="1" applyFill="1" applyBorder="1" applyAlignment="1" applyProtection="1">
      <protection locked="0"/>
    </xf>
    <xf numFmtId="0" fontId="11" fillId="3" borderId="16" xfId="0" applyFont="1" applyFill="1" applyBorder="1" applyAlignment="1" applyProtection="1">
      <protection locked="0"/>
    </xf>
    <xf numFmtId="0" fontId="11" fillId="3" borderId="0" xfId="0" applyFont="1" applyFill="1" applyBorder="1" applyAlignment="1" applyProtection="1">
      <alignment horizontal="left"/>
      <protection locked="0"/>
    </xf>
    <xf numFmtId="0" fontId="0" fillId="0" borderId="0" xfId="0" applyProtection="1">
      <protection locked="0"/>
    </xf>
    <xf numFmtId="0" fontId="11" fillId="0" borderId="0" xfId="0" applyFont="1" applyAlignment="1" applyProtection="1">
      <alignment horizontal="left"/>
      <protection locked="0"/>
    </xf>
    <xf numFmtId="0" fontId="11" fillId="0" borderId="0" xfId="0" applyFont="1" applyAlignment="1" applyProtection="1">
      <alignment horizontal="right"/>
      <protection locked="0"/>
    </xf>
    <xf numFmtId="5" fontId="11" fillId="3" borderId="0" xfId="2" applyNumberFormat="1" applyFont="1" applyFill="1" applyBorder="1" applyProtection="1">
      <protection locked="0"/>
    </xf>
    <xf numFmtId="168" fontId="11" fillId="3" borderId="2" xfId="0" applyNumberFormat="1" applyFont="1" applyFill="1" applyBorder="1" applyProtection="1">
      <protection locked="0"/>
    </xf>
    <xf numFmtId="0" fontId="11" fillId="0" borderId="0" xfId="0" applyFont="1" applyAlignment="1" applyProtection="1">
      <alignment horizontal="center"/>
      <protection locked="0"/>
    </xf>
    <xf numFmtId="5" fontId="11" fillId="0" borderId="0" xfId="2" applyNumberFormat="1" applyFont="1" applyFill="1" applyBorder="1" applyAlignment="1" applyProtection="1">
      <alignment horizontal="right"/>
      <protection locked="0"/>
    </xf>
    <xf numFmtId="168" fontId="11" fillId="3" borderId="69" xfId="0" applyNumberFormat="1" applyFont="1" applyFill="1" applyBorder="1" applyProtection="1">
      <protection locked="0"/>
    </xf>
    <xf numFmtId="5" fontId="11" fillId="3" borderId="2" xfId="2" applyNumberFormat="1" applyFont="1" applyFill="1" applyBorder="1" applyProtection="1">
      <protection locked="0"/>
    </xf>
    <xf numFmtId="168" fontId="11" fillId="0" borderId="0" xfId="0" applyNumberFormat="1" applyFont="1" applyFill="1" applyBorder="1" applyProtection="1">
      <protection locked="0"/>
    </xf>
    <xf numFmtId="0" fontId="11" fillId="0" borderId="0" xfId="0" applyFont="1" applyFill="1" applyAlignment="1" applyProtection="1">
      <alignment horizontal="center"/>
      <protection locked="0"/>
    </xf>
    <xf numFmtId="0" fontId="11" fillId="0" borderId="0" xfId="0" applyFont="1" applyProtection="1">
      <protection locked="0"/>
    </xf>
    <xf numFmtId="0" fontId="11" fillId="3" borderId="2" xfId="0" applyFont="1" applyFill="1" applyBorder="1" applyAlignment="1" applyProtection="1">
      <alignment horizontal="center"/>
      <protection locked="0"/>
    </xf>
    <xf numFmtId="0" fontId="11" fillId="3" borderId="2" xfId="0" applyFont="1" applyFill="1" applyBorder="1" applyProtection="1">
      <protection locked="0"/>
    </xf>
    <xf numFmtId="0" fontId="11" fillId="3" borderId="69" xfId="0" applyFont="1" applyFill="1" applyBorder="1" applyAlignment="1" applyProtection="1">
      <alignment horizontal="center"/>
      <protection locked="0"/>
    </xf>
    <xf numFmtId="166" fontId="11" fillId="0" borderId="0" xfId="0" applyNumberFormat="1" applyFont="1" applyFill="1" applyBorder="1" applyAlignment="1" applyProtection="1">
      <alignment horizontal="center"/>
      <protection locked="0"/>
    </xf>
    <xf numFmtId="0" fontId="11" fillId="3" borderId="69" xfId="0" applyFont="1" applyFill="1" applyBorder="1" applyProtection="1">
      <protection locked="0"/>
    </xf>
    <xf numFmtId="0" fontId="11" fillId="0" borderId="0" xfId="0" applyFont="1" applyFill="1" applyAlignment="1" applyProtection="1">
      <protection locked="0"/>
    </xf>
    <xf numFmtId="0" fontId="0" fillId="0" borderId="0" xfId="0" applyAlignment="1" applyProtection="1">
      <protection locked="0"/>
    </xf>
    <xf numFmtId="0" fontId="11" fillId="0" borderId="0" xfId="0" applyFont="1" applyFill="1" applyBorder="1" applyProtection="1">
      <protection locked="0"/>
    </xf>
    <xf numFmtId="0" fontId="11" fillId="0" borderId="0" xfId="0" applyFont="1" applyFill="1" applyBorder="1" applyAlignment="1" applyProtection="1">
      <alignment horizontal="center"/>
      <protection locked="0"/>
    </xf>
    <xf numFmtId="0" fontId="11" fillId="0" borderId="0" xfId="0" applyFont="1" applyFill="1" applyProtection="1">
      <protection locked="0"/>
    </xf>
    <xf numFmtId="0" fontId="0" fillId="0" borderId="0" xfId="0" applyAlignment="1" applyProtection="1">
      <alignment vertical="top" wrapText="1"/>
    </xf>
    <xf numFmtId="43" fontId="11" fillId="5" borderId="0" xfId="1" applyFont="1" applyFill="1" applyAlignment="1" applyProtection="1">
      <alignment shrinkToFit="1"/>
      <protection locked="0"/>
    </xf>
    <xf numFmtId="43" fontId="11" fillId="5" borderId="11" xfId="1" applyFont="1" applyFill="1" applyBorder="1" applyAlignment="1" applyProtection="1">
      <alignment shrinkToFit="1"/>
      <protection locked="0"/>
    </xf>
    <xf numFmtId="43" fontId="11" fillId="5" borderId="11" xfId="0" applyNumberFormat="1" applyFont="1" applyFill="1" applyBorder="1" applyAlignment="1" applyProtection="1">
      <alignment shrinkToFit="1"/>
      <protection locked="0"/>
    </xf>
    <xf numFmtId="43" fontId="11" fillId="0" borderId="6" xfId="1" applyFont="1" applyFill="1" applyBorder="1" applyAlignment="1" applyProtection="1">
      <alignment shrinkToFit="1"/>
      <protection locked="0"/>
    </xf>
    <xf numFmtId="4" fontId="11" fillId="0" borderId="6" xfId="0" applyNumberFormat="1" applyFont="1" applyFill="1" applyBorder="1" applyAlignment="1" applyProtection="1">
      <alignment shrinkToFit="1"/>
      <protection locked="0"/>
    </xf>
    <xf numFmtId="4" fontId="11" fillId="5" borderId="4" xfId="0" applyNumberFormat="1" applyFont="1" applyFill="1" applyBorder="1" applyProtection="1">
      <protection locked="0"/>
    </xf>
    <xf numFmtId="0" fontId="0" fillId="3" borderId="2" xfId="0" applyFill="1" applyBorder="1" applyAlignment="1" applyProtection="1">
      <alignment horizontal="left"/>
      <protection locked="0"/>
    </xf>
    <xf numFmtId="0" fontId="11" fillId="6" borderId="0" xfId="0" applyFont="1" applyFill="1" applyProtection="1">
      <protection locked="0"/>
    </xf>
    <xf numFmtId="0" fontId="0" fillId="3" borderId="2" xfId="0" applyFill="1" applyBorder="1" applyAlignment="1" applyProtection="1">
      <alignment horizontal="left"/>
      <protection locked="0"/>
    </xf>
    <xf numFmtId="43" fontId="11" fillId="3" borderId="5" xfId="1" applyFont="1" applyFill="1" applyBorder="1" applyAlignment="1" applyProtection="1">
      <alignment horizontal="center" shrinkToFit="1"/>
      <protection locked="0"/>
    </xf>
    <xf numFmtId="43" fontId="11" fillId="3" borderId="0" xfId="1" applyFont="1" applyFill="1" applyBorder="1" applyAlignment="1" applyProtection="1">
      <alignment shrinkToFit="1"/>
      <protection locked="0"/>
    </xf>
    <xf numFmtId="43" fontId="11" fillId="3" borderId="6" xfId="1" applyFont="1" applyFill="1" applyBorder="1" applyAlignment="1" applyProtection="1">
      <alignment shrinkToFit="1"/>
      <protection locked="0"/>
    </xf>
    <xf numFmtId="0" fontId="28" fillId="0" borderId="0" xfId="0" applyFont="1" applyAlignment="1" applyProtection="1">
      <alignment vertical="top" wrapText="1"/>
    </xf>
    <xf numFmtId="0" fontId="28" fillId="0" borderId="0" xfId="0" applyFont="1" applyAlignment="1">
      <alignment wrapText="1"/>
    </xf>
    <xf numFmtId="0" fontId="0" fillId="0" borderId="0" xfId="0" applyAlignment="1" applyProtection="1">
      <alignment horizontal="left" vertical="top" wrapText="1"/>
    </xf>
    <xf numFmtId="0" fontId="0" fillId="0" borderId="0" xfId="0" applyAlignment="1" applyProtection="1">
      <alignment wrapText="1"/>
    </xf>
    <xf numFmtId="0" fontId="0" fillId="0" borderId="0" xfId="0" applyAlignment="1" applyProtection="1">
      <alignment vertical="top" wrapText="1"/>
    </xf>
    <xf numFmtId="0" fontId="4" fillId="0" borderId="0" xfId="0" applyFont="1" applyBorder="1" applyAlignment="1" applyProtection="1">
      <alignment horizontal="center"/>
    </xf>
    <xf numFmtId="0" fontId="5" fillId="0" borderId="0" xfId="0" applyFont="1" applyBorder="1" applyAlignment="1" applyProtection="1">
      <alignment horizontal="left" shrinkToFit="1"/>
    </xf>
    <xf numFmtId="0" fontId="0" fillId="0" borderId="0" xfId="0" applyBorder="1" applyAlignment="1" applyProtection="1">
      <alignment shrinkToFit="1"/>
    </xf>
    <xf numFmtId="0" fontId="1" fillId="0" borderId="0" xfId="0" applyFont="1" applyBorder="1" applyAlignment="1" applyProtection="1">
      <alignment horizontal="center"/>
    </xf>
    <xf numFmtId="0" fontId="3" fillId="0" borderId="0" xfId="0" applyFont="1" applyBorder="1" applyAlignment="1" applyProtection="1">
      <alignment horizontal="center"/>
    </xf>
    <xf numFmtId="0" fontId="15" fillId="3" borderId="2" xfId="0" applyFont="1" applyFill="1" applyBorder="1" applyAlignment="1" applyProtection="1">
      <alignment horizontal="center" shrinkToFit="1"/>
      <protection locked="0"/>
    </xf>
    <xf numFmtId="0" fontId="28" fillId="0" borderId="2" xfId="0" applyFont="1" applyBorder="1" applyAlignment="1" applyProtection="1">
      <alignment horizontal="center" shrinkToFit="1"/>
      <protection locked="0"/>
    </xf>
    <xf numFmtId="0" fontId="0" fillId="0" borderId="0" xfId="0" applyBorder="1" applyAlignment="1" applyProtection="1">
      <alignment horizontal="center"/>
    </xf>
    <xf numFmtId="0" fontId="0" fillId="6" borderId="2" xfId="0" applyFill="1" applyBorder="1" applyAlignment="1" applyProtection="1">
      <alignment horizontal="center"/>
      <protection locked="0"/>
    </xf>
    <xf numFmtId="0" fontId="11" fillId="0" borderId="70" xfId="0" applyFont="1" applyBorder="1" applyAlignment="1" applyProtection="1">
      <alignment horizontal="center"/>
    </xf>
    <xf numFmtId="0" fontId="11" fillId="0" borderId="0" xfId="0" applyFont="1" applyBorder="1" applyAlignment="1" applyProtection="1">
      <alignment horizontal="center"/>
    </xf>
    <xf numFmtId="0" fontId="11" fillId="0" borderId="2" xfId="0" applyFont="1" applyFill="1" applyBorder="1" applyAlignment="1" applyProtection="1"/>
    <xf numFmtId="0" fontId="10" fillId="3" borderId="2" xfId="0" applyFont="1" applyFill="1" applyBorder="1" applyAlignment="1" applyProtection="1">
      <alignment horizontal="center"/>
      <protection locked="0"/>
    </xf>
    <xf numFmtId="0" fontId="8" fillId="0" borderId="0" xfId="0" applyFont="1" applyBorder="1" applyAlignment="1" applyProtection="1">
      <alignment horizontal="center"/>
    </xf>
    <xf numFmtId="0" fontId="0" fillId="3" borderId="2" xfId="0" applyFill="1" applyBorder="1" applyAlignment="1" applyProtection="1">
      <alignment horizontal="left"/>
      <protection locked="0"/>
    </xf>
    <xf numFmtId="0" fontId="0" fillId="4" borderId="2" xfId="0" applyFill="1" applyBorder="1" applyAlignment="1" applyProtection="1">
      <alignment horizontal="left"/>
      <protection locked="0"/>
    </xf>
    <xf numFmtId="0" fontId="7" fillId="0" borderId="0" xfId="0" applyFont="1" applyBorder="1" applyAlignment="1" applyProtection="1">
      <alignment horizontal="left" vertical="top" wrapText="1"/>
    </xf>
    <xf numFmtId="0" fontId="29" fillId="0" borderId="0" xfId="0" applyFont="1" applyAlignment="1" applyProtection="1">
      <alignment horizontal="center"/>
    </xf>
    <xf numFmtId="0" fontId="0" fillId="0" borderId="85" xfId="0" applyBorder="1" applyAlignment="1" applyProtection="1">
      <alignment horizontal="center"/>
    </xf>
    <xf numFmtId="0" fontId="33" fillId="0" borderId="0" xfId="0" applyFont="1" applyAlignment="1" applyProtection="1">
      <alignment horizontal="center" wrapText="1"/>
    </xf>
    <xf numFmtId="0" fontId="29" fillId="0" borderId="78" xfId="0" applyFont="1" applyBorder="1" applyAlignment="1" applyProtection="1">
      <alignment horizontal="center"/>
    </xf>
    <xf numFmtId="0" fontId="29" fillId="0" borderId="0" xfId="0" applyFont="1" applyAlignment="1">
      <alignment horizontal="center"/>
    </xf>
    <xf numFmtId="0" fontId="0" fillId="0" borderId="85" xfId="0" applyBorder="1" applyAlignment="1">
      <alignment horizontal="center"/>
    </xf>
    <xf numFmtId="0" fontId="33" fillId="0" borderId="0" xfId="0" applyFont="1" applyAlignment="1">
      <alignment horizontal="center"/>
    </xf>
    <xf numFmtId="0" fontId="29" fillId="0" borderId="78" xfId="0" applyFont="1" applyBorder="1" applyAlignment="1">
      <alignment horizontal="center"/>
    </xf>
    <xf numFmtId="0" fontId="0" fillId="0" borderId="70" xfId="0" applyFont="1" applyBorder="1" applyAlignment="1">
      <alignment horizontal="center" wrapText="1"/>
    </xf>
    <xf numFmtId="0" fontId="35" fillId="0" borderId="0" xfId="0" applyFont="1" applyAlignment="1">
      <alignment horizontal="center"/>
    </xf>
    <xf numFmtId="0" fontId="32" fillId="0" borderId="0" xfId="0" applyFont="1" applyAlignment="1" applyProtection="1">
      <alignment horizontal="center" wrapText="1"/>
    </xf>
    <xf numFmtId="0" fontId="27" fillId="6" borderId="85" xfId="0" applyFont="1" applyFill="1" applyBorder="1" applyAlignment="1" applyProtection="1">
      <alignment horizontal="left" wrapText="1"/>
      <protection locked="0"/>
    </xf>
    <xf numFmtId="0" fontId="0" fillId="6" borderId="85" xfId="0" applyFill="1" applyBorder="1" applyAlignment="1" applyProtection="1">
      <protection locked="0"/>
    </xf>
    <xf numFmtId="0" fontId="0" fillId="0" borderId="0" xfId="0" applyAlignment="1" applyProtection="1">
      <alignment horizontal="center"/>
    </xf>
    <xf numFmtId="0" fontId="29" fillId="0" borderId="78" xfId="0" applyFont="1" applyBorder="1" applyAlignment="1" applyProtection="1">
      <alignment horizontal="center" wrapText="1"/>
    </xf>
    <xf numFmtId="0" fontId="29" fillId="0" borderId="0" xfId="0" applyFont="1" applyAlignment="1" applyProtection="1">
      <alignment horizontal="right"/>
    </xf>
    <xf numFmtId="0" fontId="33" fillId="0" borderId="0" xfId="0" applyFont="1" applyAlignment="1" applyProtection="1">
      <alignment horizontal="center"/>
    </xf>
    <xf numFmtId="0" fontId="36" fillId="0" borderId="0" xfId="0" applyFont="1" applyAlignment="1" applyProtection="1">
      <alignment horizontal="center"/>
    </xf>
    <xf numFmtId="0" fontId="19" fillId="0" borderId="0" xfId="0" applyFont="1" applyAlignment="1" applyProtection="1">
      <alignment horizontal="center"/>
    </xf>
    <xf numFmtId="0" fontId="33" fillId="0" borderId="0" xfId="0" applyFont="1" applyAlignment="1">
      <alignment horizontal="center" wrapText="1"/>
    </xf>
    <xf numFmtId="0" fontId="35" fillId="0" borderId="78" xfId="0" applyFont="1" applyBorder="1" applyAlignment="1">
      <alignment horizontal="center"/>
    </xf>
    <xf numFmtId="0" fontId="10" fillId="0" borderId="20" xfId="0" applyFont="1" applyBorder="1" applyAlignment="1" applyProtection="1">
      <alignment horizontal="center"/>
    </xf>
    <xf numFmtId="0" fontId="29" fillId="0" borderId="2" xfId="0" applyFont="1" applyBorder="1" applyProtection="1"/>
    <xf numFmtId="0" fontId="5" fillId="0" borderId="2" xfId="0" applyFont="1" applyFill="1" applyBorder="1" applyAlignment="1" applyProtection="1">
      <alignment horizontal="left"/>
    </xf>
    <xf numFmtId="0" fontId="5" fillId="0" borderId="0" xfId="0" applyFont="1" applyAlignment="1" applyProtection="1">
      <alignment horizontal="center"/>
    </xf>
    <xf numFmtId="0" fontId="11" fillId="0" borderId="34" xfId="0" applyFont="1" applyBorder="1" applyAlignment="1" applyProtection="1">
      <alignment horizontal="center"/>
    </xf>
    <xf numFmtId="0" fontId="11" fillId="0" borderId="14" xfId="0" applyFont="1" applyBorder="1" applyAlignment="1" applyProtection="1">
      <alignment horizontal="center"/>
    </xf>
    <xf numFmtId="0" fontId="11" fillId="0" borderId="63" xfId="0" applyFont="1" applyBorder="1" applyAlignment="1" applyProtection="1">
      <alignment horizontal="center"/>
    </xf>
    <xf numFmtId="0" fontId="11" fillId="0" borderId="5" xfId="0" applyFont="1" applyBorder="1" applyAlignment="1" applyProtection="1">
      <alignment horizontal="center"/>
    </xf>
    <xf numFmtId="0" fontId="10" fillId="0" borderId="0" xfId="0" applyFont="1" applyAlignment="1" applyProtection="1">
      <alignment horizontal="center"/>
    </xf>
    <xf numFmtId="0" fontId="11" fillId="0" borderId="71" xfId="0" applyFont="1" applyBorder="1" applyAlignment="1" applyProtection="1">
      <alignment horizontal="center"/>
    </xf>
    <xf numFmtId="0" fontId="0" fillId="0" borderId="72" xfId="0" applyBorder="1" applyAlignment="1" applyProtection="1">
      <alignment horizontal="center"/>
    </xf>
    <xf numFmtId="0" fontId="11" fillId="0" borderId="0" xfId="0" applyFont="1" applyAlignment="1" applyProtection="1">
      <alignment horizontal="center"/>
    </xf>
    <xf numFmtId="0" fontId="11" fillId="0" borderId="0" xfId="0" applyFont="1" applyAlignment="1" applyProtection="1">
      <alignment horizontal="left"/>
    </xf>
    <xf numFmtId="0" fontId="28" fillId="0" borderId="2" xfId="0" applyFont="1" applyBorder="1" applyAlignment="1" applyProtection="1">
      <alignment horizontal="left"/>
    </xf>
    <xf numFmtId="0" fontId="11" fillId="0" borderId="5" xfId="0" applyFont="1" applyBorder="1" applyAlignment="1" applyProtection="1">
      <alignment horizontal="center" wrapText="1"/>
    </xf>
    <xf numFmtId="0" fontId="0" fillId="0" borderId="5" xfId="0" applyBorder="1" applyAlignment="1" applyProtection="1">
      <alignment horizontal="center" wrapText="1"/>
    </xf>
    <xf numFmtId="0" fontId="0" fillId="0" borderId="17" xfId="0" applyBorder="1" applyAlignment="1" applyProtection="1">
      <alignment horizontal="center" wrapText="1"/>
    </xf>
    <xf numFmtId="0" fontId="3" fillId="0" borderId="0" xfId="0" applyFont="1" applyAlignment="1" applyProtection="1">
      <alignment horizontal="center"/>
    </xf>
    <xf numFmtId="0" fontId="28" fillId="0" borderId="2" xfId="0" applyFont="1" applyBorder="1" applyProtection="1"/>
    <xf numFmtId="0" fontId="11" fillId="0" borderId="50" xfId="0" applyFont="1" applyBorder="1" applyAlignment="1" applyProtection="1">
      <alignment horizontal="center" wrapText="1"/>
    </xf>
    <xf numFmtId="0" fontId="0" fillId="0" borderId="50" xfId="0" applyBorder="1" applyAlignment="1" applyProtection="1">
      <alignment horizontal="center" wrapText="1"/>
    </xf>
    <xf numFmtId="0" fontId="0" fillId="0" borderId="38" xfId="0" applyBorder="1" applyAlignment="1" applyProtection="1">
      <alignment horizontal="center" wrapText="1"/>
    </xf>
    <xf numFmtId="5" fontId="11" fillId="3" borderId="2" xfId="2" applyNumberFormat="1" applyFont="1" applyFill="1" applyBorder="1" applyAlignment="1" applyProtection="1">
      <alignment horizontal="left"/>
      <protection locked="0"/>
    </xf>
    <xf numFmtId="0" fontId="11" fillId="3" borderId="2" xfId="0" applyFont="1" applyFill="1" applyBorder="1" applyAlignment="1" applyProtection="1">
      <alignment horizontal="left"/>
      <protection locked="0"/>
    </xf>
    <xf numFmtId="0" fontId="11" fillId="3" borderId="69" xfId="0" applyFont="1" applyFill="1" applyBorder="1" applyAlignment="1" applyProtection="1">
      <alignment horizontal="left"/>
      <protection locked="0"/>
    </xf>
    <xf numFmtId="0" fontId="11" fillId="0" borderId="0" xfId="0" applyFont="1" applyAlignment="1" applyProtection="1">
      <protection locked="0"/>
    </xf>
    <xf numFmtId="0" fontId="0" fillId="0" borderId="0" xfId="0" applyAlignment="1" applyProtection="1">
      <protection locked="0"/>
    </xf>
    <xf numFmtId="17" fontId="11" fillId="3" borderId="2" xfId="0" quotePrefix="1" applyNumberFormat="1" applyFont="1" applyFill="1" applyBorder="1" applyAlignment="1" applyProtection="1">
      <alignment horizontal="left"/>
      <protection locked="0"/>
    </xf>
    <xf numFmtId="17" fontId="11" fillId="3" borderId="69" xfId="0" applyNumberFormat="1" applyFont="1" applyFill="1" applyBorder="1" applyAlignment="1" applyProtection="1">
      <alignment horizontal="left"/>
      <protection locked="0"/>
    </xf>
    <xf numFmtId="0" fontId="8" fillId="0" borderId="0" xfId="0" applyFont="1" applyAlignment="1" applyProtection="1">
      <alignment horizontal="center"/>
    </xf>
    <xf numFmtId="0" fontId="11" fillId="0" borderId="0" xfId="0" applyFont="1" applyAlignment="1" applyProtection="1">
      <alignment wrapText="1"/>
    </xf>
    <xf numFmtId="0" fontId="27" fillId="0" borderId="5" xfId="0" applyFont="1" applyBorder="1" applyAlignment="1" applyProtection="1">
      <alignment horizontal="center" wrapText="1"/>
    </xf>
    <xf numFmtId="0" fontId="11" fillId="0" borderId="17" xfId="0" applyFont="1" applyBorder="1" applyAlignment="1" applyProtection="1">
      <alignment horizontal="center" wrapText="1"/>
    </xf>
    <xf numFmtId="0" fontId="12" fillId="0" borderId="20" xfId="0" applyFont="1" applyBorder="1" applyAlignment="1" applyProtection="1">
      <alignment horizontal="center"/>
    </xf>
    <xf numFmtId="0" fontId="29" fillId="0" borderId="0" xfId="0" applyFont="1" applyBorder="1" applyAlignment="1" applyProtection="1">
      <alignment horizontal="center"/>
    </xf>
    <xf numFmtId="0" fontId="33" fillId="0" borderId="0" xfId="0" applyFont="1" applyBorder="1" applyAlignment="1" applyProtection="1">
      <alignment horizontal="center"/>
    </xf>
    <xf numFmtId="0" fontId="0" fillId="3" borderId="0" xfId="0" applyFill="1" applyAlignment="1" applyProtection="1">
      <alignment horizontal="left"/>
      <protection locked="0"/>
    </xf>
    <xf numFmtId="0" fontId="5" fillId="0" borderId="0" xfId="0" applyFont="1" applyAlignment="1" applyProtection="1">
      <alignment horizontal="center" vertical="center" wrapText="1"/>
    </xf>
    <xf numFmtId="0" fontId="0" fillId="0" borderId="0" xfId="0" applyAlignment="1" applyProtection="1">
      <alignment horizontal="center" vertical="center" wrapText="1"/>
    </xf>
    <xf numFmtId="0" fontId="0" fillId="0" borderId="0" xfId="0" applyAlignment="1">
      <alignment horizontal="center"/>
    </xf>
  </cellXfs>
  <cellStyles count="7">
    <cellStyle name="Comma" xfId="1" builtinId="3"/>
    <cellStyle name="Currency" xfId="2" builtinId="4"/>
    <cellStyle name="Hyperlink" xfId="3" builtinId="8"/>
    <cellStyle name="Normal" xfId="0" builtinId="0"/>
    <cellStyle name="Normal 2" xfId="4" xr:uid="{00000000-0005-0000-0000-000004000000}"/>
    <cellStyle name="Normal_DLRATIOS" xfId="5" xr:uid="{00000000-0005-0000-0000-000005000000}"/>
    <cellStyle name="Percent" xfId="6"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407670</xdr:colOff>
      <xdr:row>0</xdr:row>
      <xdr:rowOff>0</xdr:rowOff>
    </xdr:from>
    <xdr:to>
      <xdr:col>2</xdr:col>
      <xdr:colOff>1421077</xdr:colOff>
      <xdr:row>2</xdr:row>
      <xdr:rowOff>49580</xdr:rowOff>
    </xdr:to>
    <xdr:sp macro="" textlink="">
      <xdr:nvSpPr>
        <xdr:cNvPr id="2" name="WordArt 1">
          <a:extLst>
            <a:ext uri="{FF2B5EF4-FFF2-40B4-BE49-F238E27FC236}">
              <a16:creationId xmlns:a16="http://schemas.microsoft.com/office/drawing/2014/main" id="{00000000-0008-0000-0100-000002000000}"/>
            </a:ext>
          </a:extLst>
        </xdr:cNvPr>
        <xdr:cNvSpPr>
          <a:spLocks noChangeArrowheads="1" noChangeShapeType="1" noTextEdit="1"/>
        </xdr:cNvSpPr>
      </xdr:nvSpPr>
      <xdr:spPr bwMode="auto">
        <a:xfrm>
          <a:off x="407670" y="121920"/>
          <a:ext cx="2861257" cy="575360"/>
        </a:xfrm>
        <a:prstGeom prst="rect">
          <a:avLst/>
        </a:prstGeom>
      </xdr:spPr>
      <xdr:txBody>
        <a:bodyPr wrap="none" fromWordArt="1">
          <a:prstTxWarp prst="textWave1">
            <a:avLst>
              <a:gd name="adj1" fmla="val 13005"/>
              <a:gd name="adj2" fmla="val 0"/>
            </a:avLst>
          </a:prstTxWarp>
        </a:bodyPr>
        <a:lstStyle/>
        <a:p>
          <a:pPr algn="ctr" rtl="0"/>
          <a:r>
            <a:rPr lang="en-US" sz="1800" b="1" kern="10" spc="0">
              <a:ln w="9525">
                <a:noFill/>
                <a:round/>
                <a:headEnd/>
                <a:tailEnd/>
              </a:ln>
              <a:solidFill>
                <a:srgbClr val="FFFF00"/>
              </a:solidFill>
              <a:effectLst>
                <a:outerShdw dist="53882" dir="2700000" algn="ctr" rotWithShape="0">
                  <a:srgbClr val="C0C0C0"/>
                </a:outerShdw>
              </a:effectLst>
              <a:latin typeface="Times New Roman"/>
              <a:cs typeface="Times New Roman"/>
            </a:rPr>
            <a:t>Type</a:t>
          </a:r>
          <a:r>
            <a:rPr lang="en-US" sz="1800" kern="10" spc="0">
              <a:ln w="9525">
                <a:noFill/>
                <a:round/>
                <a:headEnd/>
                <a:tailEnd/>
              </a:ln>
              <a:solidFill>
                <a:srgbClr val="FFFF00"/>
              </a:solidFill>
              <a:effectLst>
                <a:outerShdw dist="53882" dir="2700000" algn="ctr" rotWithShape="0">
                  <a:srgbClr val="C0C0C0"/>
                </a:outerShdw>
              </a:effectLst>
              <a:latin typeface="Times New Roman"/>
              <a:cs typeface="Times New Roman"/>
            </a:rPr>
            <a:t> </a:t>
          </a:r>
          <a:r>
            <a:rPr lang="en-US" sz="1800" b="1" kern="10" spc="0">
              <a:ln w="9525">
                <a:noFill/>
                <a:round/>
                <a:headEnd/>
                <a:tailEnd/>
              </a:ln>
              <a:solidFill>
                <a:srgbClr val="FFFF00"/>
              </a:solidFill>
              <a:effectLst>
                <a:outerShdw dist="53882" dir="2700000" algn="ctr" rotWithShape="0">
                  <a:srgbClr val="C0C0C0"/>
                </a:outerShdw>
              </a:effectLst>
              <a:latin typeface="Times New Roman"/>
              <a:cs typeface="Times New Roman"/>
            </a:rPr>
            <a:t>Only</a:t>
          </a:r>
          <a:r>
            <a:rPr lang="en-US" sz="1800" kern="10" spc="0">
              <a:ln w="9525">
                <a:noFill/>
                <a:round/>
                <a:headEnd/>
                <a:tailEnd/>
              </a:ln>
              <a:solidFill>
                <a:srgbClr val="FFFF00"/>
              </a:solidFill>
              <a:effectLst>
                <a:outerShdw dist="53882" dir="2700000" algn="ctr" rotWithShape="0">
                  <a:srgbClr val="C0C0C0"/>
                </a:outerShdw>
              </a:effectLst>
              <a:latin typeface="Times New Roman"/>
              <a:cs typeface="Times New Roman"/>
            </a:rPr>
            <a:t> </a:t>
          </a:r>
          <a:r>
            <a:rPr lang="en-US" sz="1800" b="1" kern="10" spc="0">
              <a:ln w="9525">
                <a:noFill/>
                <a:round/>
                <a:headEnd/>
                <a:tailEnd/>
              </a:ln>
              <a:solidFill>
                <a:srgbClr val="FFFF00"/>
              </a:solidFill>
              <a:effectLst>
                <a:outerShdw dist="53882" dir="2700000" algn="ctr" rotWithShape="0">
                  <a:srgbClr val="C0C0C0"/>
                </a:outerShdw>
              </a:effectLst>
              <a:latin typeface="Times New Roman"/>
              <a:cs typeface="Times New Roman"/>
            </a:rPr>
            <a:t>in</a:t>
          </a:r>
          <a:r>
            <a:rPr lang="en-US" sz="1800" kern="10" spc="0">
              <a:ln w="9525">
                <a:noFill/>
                <a:round/>
                <a:headEnd/>
                <a:tailEnd/>
              </a:ln>
              <a:solidFill>
                <a:srgbClr val="FFFF00"/>
              </a:solidFill>
              <a:effectLst>
                <a:outerShdw dist="53882" dir="2700000" algn="ctr" rotWithShape="0">
                  <a:srgbClr val="C0C0C0"/>
                </a:outerShdw>
              </a:effectLst>
              <a:latin typeface="Times New Roman"/>
              <a:cs typeface="Times New Roman"/>
            </a:rPr>
            <a:t> </a:t>
          </a:r>
          <a:r>
            <a:rPr lang="en-US" sz="1800" b="1" kern="10" spc="0">
              <a:ln w="9525">
                <a:noFill/>
                <a:round/>
                <a:headEnd/>
                <a:tailEnd/>
              </a:ln>
              <a:solidFill>
                <a:srgbClr val="FFFF00"/>
              </a:solidFill>
              <a:effectLst>
                <a:outerShdw dist="53882" dir="2700000" algn="ctr" rotWithShape="0">
                  <a:srgbClr val="C0C0C0"/>
                </a:outerShdw>
              </a:effectLst>
              <a:latin typeface="Times New Roman"/>
              <a:cs typeface="Times New Roman"/>
            </a:rPr>
            <a:t>Yellow</a:t>
          </a:r>
          <a:r>
            <a:rPr lang="en-US" sz="1800" kern="10" spc="0">
              <a:ln w="9525">
                <a:noFill/>
                <a:round/>
                <a:headEnd/>
                <a:tailEnd/>
              </a:ln>
              <a:solidFill>
                <a:srgbClr val="FFFF00"/>
              </a:solidFill>
              <a:effectLst>
                <a:outerShdw dist="53882" dir="2700000" algn="ctr" rotWithShape="0">
                  <a:srgbClr val="C0C0C0"/>
                </a:outerShdw>
              </a:effectLst>
              <a:latin typeface="Times New Roman"/>
              <a:cs typeface="Times New Roman"/>
            </a:rPr>
            <a:t> </a:t>
          </a:r>
          <a:r>
            <a:rPr lang="en-US" sz="1800" b="1" kern="10" spc="0">
              <a:ln w="9525">
                <a:noFill/>
                <a:round/>
                <a:headEnd/>
                <a:tailEnd/>
              </a:ln>
              <a:solidFill>
                <a:srgbClr val="FFFF00"/>
              </a:solidFill>
              <a:effectLst>
                <a:outerShdw dist="53882" dir="2700000" algn="ctr" rotWithShape="0">
                  <a:srgbClr val="C0C0C0"/>
                </a:outerShdw>
              </a:effectLst>
              <a:latin typeface="Times New Roman"/>
              <a:cs typeface="Times New Roman"/>
            </a:rPr>
            <a:t>Cells</a:t>
          </a:r>
          <a:r>
            <a:rPr lang="en-US" sz="1800" kern="10" spc="0">
              <a:ln w="9525">
                <a:noFill/>
                <a:round/>
                <a:headEnd/>
                <a:tailEnd/>
              </a:ln>
              <a:solidFill>
                <a:srgbClr val="FFFF00"/>
              </a:solidFill>
              <a:effectLst>
                <a:outerShdw dist="53882" dir="2700000" algn="ctr" rotWithShape="0">
                  <a:srgbClr val="C0C0C0"/>
                </a:outerShdw>
              </a:effectLst>
              <a:latin typeface="Times New Roman"/>
              <a:cs typeface="Times New Roman"/>
            </a:rPr>
            <a:t> </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0</xdr:col>
      <xdr:colOff>895350</xdr:colOff>
      <xdr:row>4</xdr:row>
      <xdr:rowOff>57150</xdr:rowOff>
    </xdr:from>
    <xdr:to>
      <xdr:col>1</xdr:col>
      <xdr:colOff>948744</xdr:colOff>
      <xdr:row>6</xdr:row>
      <xdr:rowOff>5856</xdr:rowOff>
    </xdr:to>
    <xdr:sp macro="" textlink="">
      <xdr:nvSpPr>
        <xdr:cNvPr id="2" name="WordArt 32" descr="Narrow vertical">
          <a:extLst>
            <a:ext uri="{FF2B5EF4-FFF2-40B4-BE49-F238E27FC236}">
              <a16:creationId xmlns:a16="http://schemas.microsoft.com/office/drawing/2014/main" id="{00000000-0008-0000-0800-000002000000}"/>
            </a:ext>
          </a:extLst>
        </xdr:cNvPr>
        <xdr:cNvSpPr>
          <a:spLocks noChangeArrowheads="1" noChangeShapeType="1" noTextEdit="1"/>
        </xdr:cNvSpPr>
      </xdr:nvSpPr>
      <xdr:spPr bwMode="auto">
        <a:xfrm>
          <a:off x="895350" y="809625"/>
          <a:ext cx="1815519" cy="272556"/>
        </a:xfrm>
        <a:prstGeom prst="rect">
          <a:avLst/>
        </a:prstGeom>
      </xdr:spPr>
      <xdr:txBody>
        <a:bodyPr wrap="none" fromWordArt="1">
          <a:prstTxWarp prst="textCurveUp">
            <a:avLst>
              <a:gd name="adj" fmla="val 40356"/>
            </a:avLst>
          </a:prstTxWarp>
        </a:bodyPr>
        <a:lstStyle/>
        <a:p>
          <a:pPr algn="ctr" rtl="0"/>
          <a:r>
            <a:rPr lang="en-US" sz="1200" b="1" kern="10" spc="0">
              <a:ln w="12700">
                <a:solidFill>
                  <a:srgbClr val="000000"/>
                </a:solidFill>
                <a:round/>
                <a:headEnd/>
                <a:tailEnd/>
              </a:ln>
              <a:pattFill prst="dashHorz">
                <a:fgClr>
                  <a:srgbClr val="808080"/>
                </a:fgClr>
                <a:bgClr>
                  <a:srgbClr val="FFFF00"/>
                </a:bgClr>
              </a:pattFill>
              <a:effectLst>
                <a:outerShdw dist="45791" dir="2021404" algn="ctr" rotWithShape="0">
                  <a:srgbClr val="808080"/>
                </a:outerShdw>
              </a:effectLst>
              <a:latin typeface="Arial"/>
              <a:cs typeface="Arial"/>
            </a:rPr>
            <a:t>Type in Yellow Cells Only</a:t>
          </a: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6"/>
  <sheetViews>
    <sheetView showGridLines="0" zoomScaleNormal="100" workbookViewId="0">
      <selection activeCell="O22" sqref="O22"/>
    </sheetView>
  </sheetViews>
  <sheetFormatPr defaultRowHeight="12.75" x14ac:dyDescent="0.2"/>
  <cols>
    <col min="1" max="16384" width="9.140625" style="176"/>
  </cols>
  <sheetData>
    <row r="1" spans="1:9" ht="18" x14ac:dyDescent="0.25">
      <c r="A1" s="328" t="s">
        <v>499</v>
      </c>
    </row>
    <row r="2" spans="1:9" x14ac:dyDescent="0.2">
      <c r="A2" s="535" t="s">
        <v>513</v>
      </c>
      <c r="B2" s="535"/>
      <c r="C2" s="535"/>
      <c r="D2" s="535"/>
      <c r="E2" s="535"/>
      <c r="F2" s="535"/>
      <c r="G2" s="535"/>
      <c r="H2" s="535"/>
      <c r="I2" s="535"/>
    </row>
    <row r="3" spans="1:9" x14ac:dyDescent="0.2">
      <c r="A3" s="535"/>
      <c r="B3" s="535"/>
      <c r="C3" s="535"/>
      <c r="D3" s="535"/>
      <c r="E3" s="535"/>
      <c r="F3" s="535"/>
      <c r="G3" s="535"/>
      <c r="H3" s="535"/>
      <c r="I3" s="535"/>
    </row>
    <row r="4" spans="1:9" x14ac:dyDescent="0.2">
      <c r="A4" s="536" t="s">
        <v>500</v>
      </c>
      <c r="B4" s="536"/>
      <c r="C4" s="536"/>
      <c r="D4" s="536"/>
      <c r="E4" s="536"/>
      <c r="F4" s="536"/>
      <c r="G4" s="536"/>
      <c r="H4" s="536"/>
      <c r="I4" s="536"/>
    </row>
    <row r="5" spans="1:9" x14ac:dyDescent="0.2">
      <c r="A5" s="536"/>
      <c r="B5" s="536"/>
      <c r="C5" s="536"/>
      <c r="D5" s="536"/>
      <c r="E5" s="536"/>
      <c r="F5" s="536"/>
      <c r="G5" s="536"/>
      <c r="H5" s="536"/>
      <c r="I5" s="536"/>
    </row>
    <row r="6" spans="1:9" ht="67.5" customHeight="1" x14ac:dyDescent="0.2">
      <c r="A6" s="536" t="s">
        <v>514</v>
      </c>
      <c r="B6" s="536"/>
      <c r="C6" s="536"/>
      <c r="D6" s="536"/>
      <c r="E6" s="536"/>
      <c r="F6" s="536"/>
      <c r="G6" s="536"/>
      <c r="H6" s="536"/>
      <c r="I6" s="536"/>
    </row>
    <row r="7" spans="1:9" ht="41.25" customHeight="1" x14ac:dyDescent="0.2">
      <c r="A7" s="536" t="s">
        <v>517</v>
      </c>
      <c r="B7" s="536"/>
      <c r="C7" s="536"/>
      <c r="D7" s="536"/>
      <c r="E7" s="536"/>
      <c r="F7" s="536"/>
      <c r="G7" s="536"/>
      <c r="H7" s="536"/>
      <c r="I7" s="536"/>
    </row>
    <row r="8" spans="1:9" ht="26.25" customHeight="1" x14ac:dyDescent="0.2">
      <c r="A8" s="536" t="s">
        <v>515</v>
      </c>
      <c r="B8" s="536"/>
      <c r="C8" s="536"/>
      <c r="D8" s="536"/>
      <c r="E8" s="536"/>
      <c r="F8" s="536"/>
      <c r="G8" s="536"/>
      <c r="H8" s="536"/>
      <c r="I8" s="536"/>
    </row>
    <row r="9" spans="1:9" x14ac:dyDescent="0.2">
      <c r="A9" s="536" t="s">
        <v>521</v>
      </c>
      <c r="B9" s="536"/>
      <c r="C9" s="536"/>
      <c r="D9" s="536"/>
      <c r="E9" s="536"/>
      <c r="F9" s="536"/>
      <c r="G9" s="536"/>
      <c r="H9" s="536"/>
      <c r="I9" s="536"/>
    </row>
    <row r="10" spans="1:9" x14ac:dyDescent="0.2">
      <c r="A10" s="536"/>
      <c r="B10" s="536"/>
      <c r="C10" s="536"/>
      <c r="D10" s="536"/>
      <c r="E10" s="536"/>
      <c r="F10" s="536"/>
      <c r="G10" s="536"/>
      <c r="H10" s="536"/>
      <c r="I10" s="536"/>
    </row>
    <row r="11" spans="1:9" x14ac:dyDescent="0.2">
      <c r="B11" s="176" t="s">
        <v>82</v>
      </c>
    </row>
    <row r="12" spans="1:9" x14ac:dyDescent="0.2">
      <c r="D12" s="329" t="s">
        <v>501</v>
      </c>
    </row>
    <row r="13" spans="1:9" x14ac:dyDescent="0.2">
      <c r="B13" s="176" t="s">
        <v>502</v>
      </c>
    </row>
    <row r="14" spans="1:9" x14ac:dyDescent="0.2">
      <c r="B14" s="176" t="s">
        <v>503</v>
      </c>
    </row>
    <row r="15" spans="1:9" x14ac:dyDescent="0.2">
      <c r="B15" s="176" t="s">
        <v>504</v>
      </c>
    </row>
    <row r="16" spans="1:9" x14ac:dyDescent="0.2">
      <c r="B16" s="176" t="s">
        <v>505</v>
      </c>
    </row>
    <row r="17" spans="1:9" x14ac:dyDescent="0.2">
      <c r="B17" s="176" t="s">
        <v>506</v>
      </c>
    </row>
    <row r="18" spans="1:9" x14ac:dyDescent="0.2">
      <c r="B18" s="176" t="s">
        <v>507</v>
      </c>
    </row>
    <row r="20" spans="1:9" x14ac:dyDescent="0.2">
      <c r="D20" s="329" t="s">
        <v>508</v>
      </c>
    </row>
    <row r="21" spans="1:9" x14ac:dyDescent="0.2">
      <c r="B21" s="176" t="s">
        <v>509</v>
      </c>
    </row>
    <row r="22" spans="1:9" x14ac:dyDescent="0.2">
      <c r="B22" s="176" t="s">
        <v>510</v>
      </c>
    </row>
    <row r="23" spans="1:9" x14ac:dyDescent="0.2">
      <c r="B23" s="176" t="s">
        <v>511</v>
      </c>
    </row>
    <row r="24" spans="1:9" x14ac:dyDescent="0.2">
      <c r="B24" s="176" t="s">
        <v>512</v>
      </c>
    </row>
    <row r="26" spans="1:9" x14ac:dyDescent="0.2">
      <c r="A26" s="537" t="s">
        <v>518</v>
      </c>
      <c r="B26" s="537"/>
      <c r="C26" s="537"/>
      <c r="D26" s="537"/>
      <c r="E26" s="537"/>
      <c r="F26" s="537"/>
      <c r="G26" s="537"/>
      <c r="H26" s="537"/>
      <c r="I26" s="537"/>
    </row>
    <row r="27" spans="1:9" x14ac:dyDescent="0.2">
      <c r="A27" s="537"/>
      <c r="B27" s="537"/>
      <c r="C27" s="537"/>
      <c r="D27" s="537"/>
      <c r="E27" s="537"/>
      <c r="F27" s="537"/>
      <c r="G27" s="537"/>
      <c r="H27" s="537"/>
      <c r="I27" s="537"/>
    </row>
    <row r="28" spans="1:9" x14ac:dyDescent="0.2">
      <c r="A28" s="537" t="s">
        <v>520</v>
      </c>
      <c r="B28" s="537"/>
      <c r="C28" s="537"/>
      <c r="D28" s="537"/>
      <c r="E28" s="537"/>
      <c r="F28" s="537"/>
      <c r="G28" s="537"/>
      <c r="H28" s="537"/>
      <c r="I28" s="537"/>
    </row>
    <row r="29" spans="1:9" ht="39" customHeight="1" x14ac:dyDescent="0.2">
      <c r="A29" s="537"/>
      <c r="B29" s="537"/>
      <c r="C29" s="537"/>
      <c r="D29" s="537"/>
      <c r="E29" s="537"/>
      <c r="F29" s="537"/>
      <c r="G29" s="537"/>
      <c r="H29" s="537"/>
      <c r="I29" s="537"/>
    </row>
    <row r="30" spans="1:9" x14ac:dyDescent="0.2">
      <c r="A30" s="537" t="s">
        <v>522</v>
      </c>
      <c r="B30" s="537"/>
      <c r="C30" s="537"/>
      <c r="D30" s="537"/>
      <c r="E30" s="537"/>
      <c r="F30" s="537"/>
      <c r="G30" s="537"/>
      <c r="H30" s="537"/>
      <c r="I30" s="537"/>
    </row>
    <row r="31" spans="1:9" x14ac:dyDescent="0.2">
      <c r="A31" s="537"/>
      <c r="B31" s="537"/>
      <c r="C31" s="537"/>
      <c r="D31" s="537"/>
      <c r="E31" s="537"/>
      <c r="F31" s="537"/>
      <c r="G31" s="537"/>
      <c r="H31" s="537"/>
      <c r="I31" s="537"/>
    </row>
    <row r="32" spans="1:9" x14ac:dyDescent="0.2">
      <c r="A32" s="537" t="s">
        <v>519</v>
      </c>
      <c r="B32" s="537"/>
      <c r="C32" s="537"/>
      <c r="D32" s="537"/>
      <c r="E32" s="537"/>
      <c r="F32" s="537"/>
      <c r="G32" s="537"/>
      <c r="H32" s="537"/>
      <c r="I32" s="537"/>
    </row>
    <row r="33" spans="1:10" x14ac:dyDescent="0.2">
      <c r="A33" s="537"/>
      <c r="B33" s="537"/>
      <c r="C33" s="537"/>
      <c r="D33" s="537"/>
      <c r="E33" s="537"/>
      <c r="F33" s="537"/>
      <c r="G33" s="537"/>
      <c r="H33" s="537"/>
      <c r="I33" s="537"/>
    </row>
    <row r="34" spans="1:10" x14ac:dyDescent="0.2">
      <c r="A34" s="537"/>
      <c r="B34" s="537"/>
      <c r="C34" s="537"/>
      <c r="D34" s="537"/>
      <c r="E34" s="537"/>
      <c r="F34" s="537"/>
      <c r="G34" s="537"/>
      <c r="H34" s="537"/>
      <c r="I34" s="537"/>
    </row>
    <row r="35" spans="1:10" x14ac:dyDescent="0.2">
      <c r="A35" s="537"/>
      <c r="B35" s="537"/>
      <c r="C35" s="537"/>
      <c r="D35" s="537"/>
      <c r="E35" s="537"/>
      <c r="F35" s="537"/>
      <c r="G35" s="537"/>
      <c r="H35" s="537"/>
      <c r="I35" s="537"/>
    </row>
    <row r="36" spans="1:10" x14ac:dyDescent="0.2">
      <c r="A36" s="537"/>
      <c r="B36" s="537"/>
      <c r="C36" s="537"/>
      <c r="D36" s="537"/>
      <c r="E36" s="537"/>
      <c r="F36" s="537"/>
      <c r="G36" s="537"/>
      <c r="H36" s="537"/>
      <c r="I36" s="537"/>
    </row>
    <row r="37" spans="1:10" x14ac:dyDescent="0.2">
      <c r="A37" s="537"/>
      <c r="B37" s="537"/>
      <c r="C37" s="537"/>
      <c r="D37" s="537"/>
      <c r="E37" s="537"/>
      <c r="F37" s="537"/>
      <c r="G37" s="537"/>
      <c r="H37" s="537"/>
      <c r="I37" s="537"/>
    </row>
    <row r="38" spans="1:10" x14ac:dyDescent="0.2">
      <c r="A38" s="520"/>
      <c r="B38" s="520"/>
      <c r="C38" s="520"/>
      <c r="D38" s="520"/>
      <c r="E38" s="520"/>
      <c r="F38" s="520"/>
      <c r="G38" s="520"/>
      <c r="H38" s="520"/>
      <c r="I38" s="520"/>
    </row>
    <row r="39" spans="1:10" x14ac:dyDescent="0.2">
      <c r="A39" s="533" t="s">
        <v>572</v>
      </c>
      <c r="B39" s="533"/>
      <c r="C39" s="533"/>
      <c r="D39" s="533"/>
      <c r="E39" s="533"/>
      <c r="F39" s="533"/>
      <c r="G39" s="533"/>
      <c r="H39" s="533"/>
      <c r="I39" s="533"/>
      <c r="J39" s="534"/>
    </row>
    <row r="40" spans="1:10" x14ac:dyDescent="0.2">
      <c r="A40" s="534"/>
      <c r="B40" s="534"/>
      <c r="C40" s="534"/>
      <c r="D40" s="534"/>
      <c r="E40" s="534"/>
      <c r="F40" s="534"/>
      <c r="G40" s="534"/>
      <c r="H40" s="534"/>
      <c r="I40" s="534"/>
      <c r="J40" s="534"/>
    </row>
    <row r="41" spans="1:10" x14ac:dyDescent="0.2">
      <c r="A41" s="534"/>
      <c r="B41" s="534"/>
      <c r="C41" s="534"/>
      <c r="D41" s="534"/>
      <c r="E41" s="534"/>
      <c r="F41" s="534"/>
      <c r="G41" s="534"/>
      <c r="H41" s="534"/>
      <c r="I41" s="534"/>
      <c r="J41" s="534"/>
    </row>
    <row r="42" spans="1:10" x14ac:dyDescent="0.2">
      <c r="A42" s="534"/>
      <c r="B42" s="534"/>
      <c r="C42" s="534"/>
      <c r="D42" s="534"/>
      <c r="E42" s="534"/>
      <c r="F42" s="534"/>
      <c r="G42" s="534"/>
      <c r="H42" s="534"/>
      <c r="I42" s="534"/>
      <c r="J42" s="534"/>
    </row>
    <row r="43" spans="1:10" x14ac:dyDescent="0.2">
      <c r="A43" s="534"/>
      <c r="B43" s="534"/>
      <c r="C43" s="534"/>
      <c r="D43" s="534"/>
      <c r="E43" s="534"/>
      <c r="F43" s="534"/>
      <c r="G43" s="534"/>
      <c r="H43" s="534"/>
      <c r="I43" s="534"/>
      <c r="J43" s="534"/>
    </row>
    <row r="44" spans="1:10" x14ac:dyDescent="0.2">
      <c r="A44" s="534"/>
      <c r="B44" s="534"/>
      <c r="C44" s="534"/>
      <c r="D44" s="534"/>
      <c r="E44" s="534"/>
      <c r="F44" s="534"/>
      <c r="G44" s="534"/>
      <c r="H44" s="534"/>
      <c r="I44" s="534"/>
      <c r="J44" s="534"/>
    </row>
    <row r="45" spans="1:10" x14ac:dyDescent="0.2">
      <c r="A45" s="534"/>
      <c r="B45" s="534"/>
      <c r="C45" s="534"/>
      <c r="D45" s="534"/>
      <c r="E45" s="534"/>
      <c r="F45" s="534"/>
      <c r="G45" s="534"/>
      <c r="H45" s="534"/>
      <c r="I45" s="534"/>
      <c r="J45" s="534"/>
    </row>
    <row r="46" spans="1:10" x14ac:dyDescent="0.2">
      <c r="A46" s="534"/>
      <c r="B46" s="534"/>
      <c r="C46" s="534"/>
      <c r="D46" s="534"/>
      <c r="E46" s="534"/>
      <c r="F46" s="534"/>
      <c r="G46" s="534"/>
      <c r="H46" s="534"/>
      <c r="I46" s="534"/>
      <c r="J46" s="534"/>
    </row>
  </sheetData>
  <sheetProtection password="DAEC" sheet="1"/>
  <mergeCells count="11">
    <mergeCell ref="A39:J46"/>
    <mergeCell ref="A2:I3"/>
    <mergeCell ref="A4:I5"/>
    <mergeCell ref="A6:I6"/>
    <mergeCell ref="A7:I7"/>
    <mergeCell ref="A32:I37"/>
    <mergeCell ref="A8:I8"/>
    <mergeCell ref="A9:I10"/>
    <mergeCell ref="A26:I27"/>
    <mergeCell ref="A28:I29"/>
    <mergeCell ref="A30:I31"/>
  </mergeCells>
  <pageMargins left="0.7" right="0.7" top="0.75" bottom="0.75" header="0.3" footer="0.3"/>
  <pageSetup paperSize="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32"/>
  <sheetViews>
    <sheetView showGridLines="0" zoomScaleNormal="100" zoomScaleSheetLayoutView="100" workbookViewId="0">
      <selection activeCell="C22" sqref="C22"/>
    </sheetView>
  </sheetViews>
  <sheetFormatPr defaultRowHeight="18" customHeight="1" x14ac:dyDescent="0.2"/>
  <cols>
    <col min="1" max="1" width="5.85546875" style="4" customWidth="1"/>
    <col min="2" max="2" width="51.5703125" style="4" customWidth="1"/>
    <col min="3" max="5" width="12" customWidth="1"/>
  </cols>
  <sheetData>
    <row r="1" spans="1:5" ht="18" customHeight="1" x14ac:dyDescent="0.25">
      <c r="A1" s="559" t="s">
        <v>74</v>
      </c>
      <c r="B1" s="559"/>
      <c r="C1" s="559"/>
      <c r="D1" s="559"/>
      <c r="E1" s="244">
        <f>Jurat!G5</f>
        <v>2020</v>
      </c>
    </row>
    <row r="2" spans="1:5" ht="18" customHeight="1" x14ac:dyDescent="0.25">
      <c r="A2" s="574" t="str">
        <f>Jurat!A9</f>
        <v>GERMAN FARMERS MUTUAL OF SARDIS INSURANCE ASSOCIATION</v>
      </c>
      <c r="B2" s="574"/>
      <c r="C2" s="574"/>
      <c r="D2" s="574"/>
      <c r="E2" s="317"/>
    </row>
    <row r="3" spans="1:5" ht="15" x14ac:dyDescent="0.2">
      <c r="A3" s="319"/>
      <c r="B3" s="319"/>
      <c r="C3" s="319"/>
      <c r="D3" s="319"/>
      <c r="E3" s="319"/>
    </row>
    <row r="4" spans="1:5" ht="15.75" customHeight="1" x14ac:dyDescent="0.25">
      <c r="A4" s="575" t="s">
        <v>432</v>
      </c>
      <c r="B4" s="575"/>
      <c r="C4" s="575"/>
      <c r="D4" s="575"/>
      <c r="E4" s="318"/>
    </row>
    <row r="5" spans="1:5" ht="48" x14ac:dyDescent="0.2">
      <c r="A5" s="2"/>
      <c r="B5" s="3"/>
      <c r="C5" s="263" t="s">
        <v>429</v>
      </c>
      <c r="D5" s="263" t="s">
        <v>430</v>
      </c>
      <c r="E5" s="263" t="s">
        <v>431</v>
      </c>
    </row>
    <row r="6" spans="1:5" ht="22.5" customHeight="1" x14ac:dyDescent="0.2">
      <c r="A6" s="251">
        <v>1</v>
      </c>
      <c r="B6" s="32" t="s">
        <v>4</v>
      </c>
      <c r="C6" s="352"/>
      <c r="D6" s="352"/>
      <c r="E6" s="35">
        <f>D6-C6</f>
        <v>0</v>
      </c>
    </row>
    <row r="7" spans="1:5" ht="22.5" customHeight="1" x14ac:dyDescent="0.2">
      <c r="A7" s="250">
        <v>2</v>
      </c>
      <c r="B7" s="38" t="s">
        <v>419</v>
      </c>
      <c r="C7" s="352"/>
      <c r="D7" s="352"/>
      <c r="E7" s="35">
        <f t="shared" ref="E7:E25" si="0">D7-C7</f>
        <v>0</v>
      </c>
    </row>
    <row r="8" spans="1:5" ht="22.5" customHeight="1" x14ac:dyDescent="0.2">
      <c r="A8" s="250">
        <v>3</v>
      </c>
      <c r="B8" s="32" t="s">
        <v>121</v>
      </c>
      <c r="C8" s="352"/>
      <c r="D8" s="352"/>
      <c r="E8" s="35">
        <f t="shared" si="0"/>
        <v>0</v>
      </c>
    </row>
    <row r="9" spans="1:5" ht="22.5" customHeight="1" x14ac:dyDescent="0.2">
      <c r="A9" s="250">
        <v>4</v>
      </c>
      <c r="B9" s="32" t="s">
        <v>113</v>
      </c>
      <c r="C9" s="352"/>
      <c r="D9" s="352"/>
      <c r="E9" s="35">
        <f t="shared" si="0"/>
        <v>0</v>
      </c>
    </row>
    <row r="10" spans="1:5" ht="22.5" customHeight="1" x14ac:dyDescent="0.2">
      <c r="A10" s="250">
        <v>5</v>
      </c>
      <c r="B10" s="32" t="s">
        <v>114</v>
      </c>
      <c r="C10" s="352"/>
      <c r="D10" s="352"/>
      <c r="E10" s="35">
        <f t="shared" si="0"/>
        <v>0</v>
      </c>
    </row>
    <row r="11" spans="1:5" ht="22.5" customHeight="1" x14ac:dyDescent="0.2">
      <c r="A11" s="250">
        <v>6</v>
      </c>
      <c r="B11" s="32" t="s">
        <v>5</v>
      </c>
      <c r="C11" s="352"/>
      <c r="D11" s="352"/>
      <c r="E11" s="35">
        <f t="shared" si="0"/>
        <v>0</v>
      </c>
    </row>
    <row r="12" spans="1:5" ht="22.5" customHeight="1" x14ac:dyDescent="0.2">
      <c r="A12" s="250">
        <v>7</v>
      </c>
      <c r="B12" s="32" t="s">
        <v>6</v>
      </c>
      <c r="C12" s="35">
        <f>SUM(C6:C11)</f>
        <v>0</v>
      </c>
      <c r="D12" s="35">
        <f>SUM(D6:D11)</f>
        <v>0</v>
      </c>
      <c r="E12" s="35">
        <f t="shared" si="0"/>
        <v>0</v>
      </c>
    </row>
    <row r="13" spans="1:5" ht="22.5" customHeight="1" x14ac:dyDescent="0.2">
      <c r="A13" s="250">
        <v>8</v>
      </c>
      <c r="B13" s="32" t="s">
        <v>7</v>
      </c>
      <c r="C13" s="352"/>
      <c r="D13" s="352"/>
      <c r="E13" s="35">
        <f t="shared" si="0"/>
        <v>0</v>
      </c>
    </row>
    <row r="14" spans="1:5" ht="25.5" x14ac:dyDescent="0.2">
      <c r="A14" s="250">
        <v>9.1</v>
      </c>
      <c r="B14" s="32" t="s">
        <v>115</v>
      </c>
      <c r="C14" s="352"/>
      <c r="D14" s="352"/>
      <c r="E14" s="35">
        <f t="shared" si="0"/>
        <v>0</v>
      </c>
    </row>
    <row r="15" spans="1:5" ht="22.5" customHeight="1" x14ac:dyDescent="0.2">
      <c r="A15" s="250">
        <v>9.1999999999999993</v>
      </c>
      <c r="B15" s="32" t="s">
        <v>116</v>
      </c>
      <c r="C15" s="352"/>
      <c r="D15" s="352"/>
      <c r="E15" s="35">
        <f t="shared" si="0"/>
        <v>0</v>
      </c>
    </row>
    <row r="16" spans="1:5" ht="22.5" customHeight="1" x14ac:dyDescent="0.2">
      <c r="A16" s="250">
        <v>9.3000000000000007</v>
      </c>
      <c r="B16" s="32" t="s">
        <v>117</v>
      </c>
      <c r="C16" s="352"/>
      <c r="D16" s="352"/>
      <c r="E16" s="35">
        <f t="shared" si="0"/>
        <v>0</v>
      </c>
    </row>
    <row r="17" spans="1:5" ht="22.5" customHeight="1" x14ac:dyDescent="0.2">
      <c r="A17" s="250">
        <v>10.1</v>
      </c>
      <c r="B17" s="32" t="s">
        <v>118</v>
      </c>
      <c r="C17" s="352"/>
      <c r="D17" s="352"/>
      <c r="E17" s="35">
        <f t="shared" si="0"/>
        <v>0</v>
      </c>
    </row>
    <row r="18" spans="1:5" ht="22.5" customHeight="1" x14ac:dyDescent="0.2">
      <c r="A18" s="250">
        <v>10.199999999999999</v>
      </c>
      <c r="B18" s="32" t="s">
        <v>119</v>
      </c>
      <c r="C18" s="352"/>
      <c r="D18" s="352"/>
      <c r="E18" s="35">
        <f t="shared" si="0"/>
        <v>0</v>
      </c>
    </row>
    <row r="19" spans="1:5" ht="22.5" customHeight="1" x14ac:dyDescent="0.2">
      <c r="A19" s="250">
        <v>11.1</v>
      </c>
      <c r="B19" s="38" t="s">
        <v>151</v>
      </c>
      <c r="C19" s="352"/>
      <c r="D19" s="352"/>
      <c r="E19" s="35">
        <f t="shared" si="0"/>
        <v>0</v>
      </c>
    </row>
    <row r="20" spans="1:5" ht="22.5" customHeight="1" x14ac:dyDescent="0.2">
      <c r="A20" s="250">
        <v>11.2</v>
      </c>
      <c r="B20" s="32" t="s">
        <v>8</v>
      </c>
      <c r="C20" s="352"/>
      <c r="D20" s="352"/>
      <c r="E20" s="35">
        <f t="shared" si="0"/>
        <v>0</v>
      </c>
    </row>
    <row r="21" spans="1:5" ht="22.5" customHeight="1" x14ac:dyDescent="0.2">
      <c r="A21" s="250">
        <v>12</v>
      </c>
      <c r="B21" s="32" t="s">
        <v>9</v>
      </c>
      <c r="C21" s="352">
        <v>2991</v>
      </c>
      <c r="D21" s="352">
        <v>4184</v>
      </c>
      <c r="E21" s="35">
        <f t="shared" si="0"/>
        <v>1193</v>
      </c>
    </row>
    <row r="22" spans="1:5" ht="22.5" customHeight="1" x14ac:dyDescent="0.2">
      <c r="A22" s="250">
        <v>13</v>
      </c>
      <c r="B22" s="32" t="s">
        <v>112</v>
      </c>
      <c r="C22" s="352"/>
      <c r="D22" s="352"/>
      <c r="E22" s="35">
        <f t="shared" si="0"/>
        <v>0</v>
      </c>
    </row>
    <row r="23" spans="1:5" ht="22.5" customHeight="1" x14ac:dyDescent="0.2">
      <c r="A23" s="250">
        <v>14</v>
      </c>
      <c r="B23" s="32" t="s">
        <v>10</v>
      </c>
      <c r="C23" s="352"/>
      <c r="D23" s="352"/>
      <c r="E23" s="35">
        <f t="shared" si="0"/>
        <v>0</v>
      </c>
    </row>
    <row r="24" spans="1:5" ht="22.5" customHeight="1" x14ac:dyDescent="0.2">
      <c r="A24" s="250">
        <v>15</v>
      </c>
      <c r="B24" s="32" t="s">
        <v>11</v>
      </c>
      <c r="C24" s="238">
        <f>C31</f>
        <v>0</v>
      </c>
      <c r="D24" s="238">
        <f>D31</f>
        <v>0</v>
      </c>
      <c r="E24" s="35">
        <f t="shared" si="0"/>
        <v>0</v>
      </c>
    </row>
    <row r="25" spans="1:5" ht="22.5" customHeight="1" x14ac:dyDescent="0.2">
      <c r="A25" s="250">
        <v>16</v>
      </c>
      <c r="B25" s="32" t="s">
        <v>73</v>
      </c>
      <c r="C25" s="35">
        <f>SUM(C12:C24)</f>
        <v>2991</v>
      </c>
      <c r="D25" s="35">
        <f>SUM(D12:D24)</f>
        <v>4184</v>
      </c>
      <c r="E25" s="35">
        <f t="shared" si="0"/>
        <v>1193</v>
      </c>
    </row>
    <row r="26" spans="1:5" ht="22.5" customHeight="1" x14ac:dyDescent="0.2">
      <c r="A26" s="306"/>
      <c r="B26" s="32" t="s">
        <v>129</v>
      </c>
      <c r="C26" s="264"/>
      <c r="D26" s="36"/>
      <c r="E26" s="307"/>
    </row>
    <row r="27" spans="1:5" ht="22.5" customHeight="1" x14ac:dyDescent="0.2">
      <c r="A27" s="251">
        <v>1501</v>
      </c>
      <c r="B27" s="353"/>
      <c r="C27" s="352">
        <v>0</v>
      </c>
      <c r="D27" s="352">
        <v>0</v>
      </c>
      <c r="E27" s="35">
        <f>D27-C27</f>
        <v>0</v>
      </c>
    </row>
    <row r="28" spans="1:5" ht="22.5" customHeight="1" x14ac:dyDescent="0.2">
      <c r="A28" s="251">
        <v>1502</v>
      </c>
      <c r="B28" s="353"/>
      <c r="C28" s="352">
        <v>0</v>
      </c>
      <c r="D28" s="352">
        <v>0</v>
      </c>
      <c r="E28" s="35">
        <f>D28-C28</f>
        <v>0</v>
      </c>
    </row>
    <row r="29" spans="1:5" ht="22.5" customHeight="1" x14ac:dyDescent="0.2">
      <c r="A29" s="300">
        <v>1503</v>
      </c>
      <c r="B29" s="353"/>
      <c r="C29" s="352">
        <v>0</v>
      </c>
      <c r="D29" s="352">
        <v>0</v>
      </c>
      <c r="E29" s="35">
        <f>D29-C29</f>
        <v>0</v>
      </c>
    </row>
    <row r="30" spans="1:5" ht="22.5" customHeight="1" x14ac:dyDescent="0.2">
      <c r="A30" s="305">
        <v>1598</v>
      </c>
      <c r="B30" s="241" t="s">
        <v>489</v>
      </c>
      <c r="C30" s="238">
        <f>'Pg 18 Overflow'!C27</f>
        <v>0</v>
      </c>
      <c r="D30" s="238">
        <f>'Pg 18 Overflow'!D27</f>
        <v>0</v>
      </c>
      <c r="E30" s="35">
        <f>D30-C30</f>
        <v>0</v>
      </c>
    </row>
    <row r="31" spans="1:5" ht="22.5" customHeight="1" x14ac:dyDescent="0.2">
      <c r="A31" s="275">
        <v>1599</v>
      </c>
      <c r="B31" s="241" t="s">
        <v>420</v>
      </c>
      <c r="C31" s="238">
        <f>SUM(C27:C30)</f>
        <v>0</v>
      </c>
      <c r="D31" s="238">
        <f>SUM(D27:D30)</f>
        <v>0</v>
      </c>
      <c r="E31" s="35">
        <f>D31-C31</f>
        <v>0</v>
      </c>
    </row>
    <row r="32" spans="1:5" ht="18" customHeight="1" x14ac:dyDescent="0.2">
      <c r="A32" s="560">
        <v>9</v>
      </c>
      <c r="B32" s="560"/>
      <c r="C32" s="560"/>
      <c r="D32" s="560"/>
      <c r="E32" s="560"/>
    </row>
  </sheetData>
  <sheetProtection password="DAEC" sheet="1"/>
  <mergeCells count="4">
    <mergeCell ref="A32:E32"/>
    <mergeCell ref="A1:D1"/>
    <mergeCell ref="A2:D2"/>
    <mergeCell ref="A4:D4"/>
  </mergeCells>
  <pageMargins left="0" right="0" top="0" bottom="0.25" header="0.3" footer="0.3"/>
  <pageSetup paperSize="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44"/>
  <sheetViews>
    <sheetView showGridLines="0" zoomScaleNormal="100" workbookViewId="0">
      <selection activeCell="F29" sqref="F29"/>
    </sheetView>
  </sheetViews>
  <sheetFormatPr defaultRowHeight="12.75" x14ac:dyDescent="0.2"/>
  <cols>
    <col min="1" max="1" width="27" style="176" customWidth="1"/>
    <col min="2" max="2" width="10.85546875" style="176" customWidth="1"/>
    <col min="3" max="3" width="24.140625" style="176" customWidth="1"/>
    <col min="4" max="4" width="12.7109375" style="176" customWidth="1"/>
    <col min="5" max="5" width="12.42578125" style="176" customWidth="1"/>
    <col min="6" max="6" width="12.7109375" style="176" customWidth="1"/>
    <col min="7" max="7" width="11.5703125" style="176" customWidth="1"/>
    <col min="8" max="8" width="13.140625" style="176" customWidth="1"/>
    <col min="9" max="9" width="13" style="176" customWidth="1"/>
    <col min="10" max="10" width="12.7109375" style="176" customWidth="1"/>
    <col min="11" max="16384" width="9.140625" style="176"/>
  </cols>
  <sheetData>
    <row r="1" spans="1:10" ht="15.75" x14ac:dyDescent="0.25">
      <c r="A1" s="369">
        <f>Jurat!G5</f>
        <v>2020</v>
      </c>
      <c r="B1" s="555" t="s">
        <v>397</v>
      </c>
      <c r="C1" s="555"/>
      <c r="D1" s="577" t="str">
        <f>Jurat!A9</f>
        <v>GERMAN FARMERS MUTUAL OF SARDIS INSURANCE ASSOCIATION</v>
      </c>
      <c r="E1" s="577"/>
      <c r="F1" s="577"/>
      <c r="G1" s="577"/>
      <c r="H1" s="577"/>
      <c r="I1" s="577"/>
      <c r="J1" s="577"/>
    </row>
    <row r="3" spans="1:10" ht="15.75" x14ac:dyDescent="0.25">
      <c r="A3" s="551" t="s">
        <v>421</v>
      </c>
      <c r="B3" s="551"/>
      <c r="C3" s="551"/>
      <c r="D3" s="551"/>
      <c r="E3" s="551"/>
      <c r="F3" s="551"/>
      <c r="G3" s="551"/>
      <c r="H3" s="551"/>
      <c r="I3" s="551"/>
      <c r="J3" s="551"/>
    </row>
    <row r="4" spans="1:10" ht="13.5" thickBot="1" x14ac:dyDescent="0.25">
      <c r="A4" s="576" t="s">
        <v>400</v>
      </c>
      <c r="B4" s="576"/>
      <c r="C4" s="576"/>
      <c r="D4" s="576"/>
      <c r="E4" s="576"/>
      <c r="F4" s="576"/>
      <c r="G4" s="576"/>
      <c r="H4" s="576"/>
      <c r="I4" s="576"/>
      <c r="J4" s="576"/>
    </row>
    <row r="5" spans="1:10" x14ac:dyDescent="0.2">
      <c r="A5" s="403">
        <v>1</v>
      </c>
      <c r="B5" s="179">
        <v>2</v>
      </c>
      <c r="C5" s="175">
        <v>3</v>
      </c>
      <c r="D5" s="179">
        <v>4</v>
      </c>
      <c r="E5" s="175">
        <v>5</v>
      </c>
      <c r="F5" s="179">
        <v>6</v>
      </c>
      <c r="G5" s="179">
        <v>7</v>
      </c>
      <c r="H5" s="175">
        <v>8</v>
      </c>
      <c r="I5" s="179">
        <v>9</v>
      </c>
      <c r="J5" s="179">
        <v>10</v>
      </c>
    </row>
    <row r="6" spans="1:10" x14ac:dyDescent="0.2">
      <c r="A6" s="404"/>
      <c r="B6" s="405"/>
      <c r="C6" s="177"/>
      <c r="D6" s="405"/>
      <c r="E6" s="315" t="s">
        <v>13</v>
      </c>
      <c r="F6" s="181"/>
      <c r="G6" s="181"/>
      <c r="H6" s="315" t="s">
        <v>219</v>
      </c>
      <c r="I6" s="181"/>
      <c r="J6" s="181"/>
    </row>
    <row r="7" spans="1:10" x14ac:dyDescent="0.2">
      <c r="A7" s="406"/>
      <c r="B7" s="181"/>
      <c r="C7" s="315"/>
      <c r="D7" s="181"/>
      <c r="E7" s="315" t="s">
        <v>334</v>
      </c>
      <c r="F7" s="181"/>
      <c r="G7" s="181"/>
      <c r="H7" s="315" t="s">
        <v>335</v>
      </c>
      <c r="I7" s="181" t="s">
        <v>336</v>
      </c>
      <c r="J7" s="181" t="s">
        <v>337</v>
      </c>
    </row>
    <row r="8" spans="1:10" x14ac:dyDescent="0.2">
      <c r="A8" s="406"/>
      <c r="B8" s="181"/>
      <c r="C8" s="315"/>
      <c r="D8" s="181"/>
      <c r="E8" s="315" t="s">
        <v>338</v>
      </c>
      <c r="F8" s="181"/>
      <c r="G8" s="181" t="s">
        <v>279</v>
      </c>
      <c r="H8" s="315" t="s">
        <v>339</v>
      </c>
      <c r="I8" s="181" t="s">
        <v>339</v>
      </c>
      <c r="J8" s="181" t="s">
        <v>339</v>
      </c>
    </row>
    <row r="9" spans="1:10" x14ac:dyDescent="0.2">
      <c r="A9" s="406" t="s">
        <v>340</v>
      </c>
      <c r="B9" s="181" t="s">
        <v>178</v>
      </c>
      <c r="C9" s="315"/>
      <c r="D9" s="181"/>
      <c r="E9" s="315" t="s">
        <v>341</v>
      </c>
      <c r="F9" s="181" t="s">
        <v>342</v>
      </c>
      <c r="G9" s="181" t="s">
        <v>215</v>
      </c>
      <c r="H9" s="315" t="s">
        <v>196</v>
      </c>
      <c r="I9" s="181" t="s">
        <v>196</v>
      </c>
      <c r="J9" s="181" t="s">
        <v>196</v>
      </c>
    </row>
    <row r="10" spans="1:10" ht="13.5" thickBot="1" x14ac:dyDescent="0.25">
      <c r="A10" s="190" t="s">
        <v>343</v>
      </c>
      <c r="B10" s="181" t="s">
        <v>190</v>
      </c>
      <c r="C10" s="315" t="s">
        <v>229</v>
      </c>
      <c r="D10" s="181" t="s">
        <v>192</v>
      </c>
      <c r="E10" s="135" t="s">
        <v>344</v>
      </c>
      <c r="F10" s="133" t="s">
        <v>345</v>
      </c>
      <c r="G10" s="133" t="s">
        <v>346</v>
      </c>
      <c r="H10" s="135" t="s">
        <v>454</v>
      </c>
      <c r="I10" s="133" t="s">
        <v>348</v>
      </c>
      <c r="J10" s="133" t="s">
        <v>348</v>
      </c>
    </row>
    <row r="11" spans="1:10" x14ac:dyDescent="0.2">
      <c r="A11" s="192" t="s">
        <v>594</v>
      </c>
      <c r="B11" s="193"/>
      <c r="C11" s="494"/>
      <c r="D11" s="80"/>
      <c r="E11" s="79"/>
      <c r="F11" s="98"/>
      <c r="G11" s="194"/>
      <c r="H11" s="184">
        <f t="shared" ref="H11:H16" si="0">D11+E11-F11-G11</f>
        <v>0</v>
      </c>
      <c r="I11" s="98"/>
      <c r="J11" s="80"/>
    </row>
    <row r="12" spans="1:10" x14ac:dyDescent="0.2">
      <c r="A12" s="149"/>
      <c r="B12" s="195"/>
      <c r="C12" s="495"/>
      <c r="D12" s="127"/>
      <c r="E12" s="159"/>
      <c r="F12" s="90"/>
      <c r="G12" s="196"/>
      <c r="H12" s="197">
        <f t="shared" si="0"/>
        <v>0</v>
      </c>
      <c r="I12" s="90"/>
      <c r="J12" s="127"/>
    </row>
    <row r="13" spans="1:10" x14ac:dyDescent="0.2">
      <c r="A13" s="146"/>
      <c r="B13" s="195"/>
      <c r="C13" s="496"/>
      <c r="D13" s="90"/>
      <c r="E13" s="89"/>
      <c r="F13" s="98"/>
      <c r="G13" s="198"/>
      <c r="H13" s="197">
        <f t="shared" si="0"/>
        <v>0</v>
      </c>
      <c r="I13" s="98"/>
      <c r="J13" s="90"/>
    </row>
    <row r="14" spans="1:10" x14ac:dyDescent="0.2">
      <c r="A14" s="146"/>
      <c r="B14" s="195"/>
      <c r="C14" s="496"/>
      <c r="D14" s="90"/>
      <c r="E14" s="89"/>
      <c r="F14" s="90"/>
      <c r="G14" s="198"/>
      <c r="H14" s="197">
        <f t="shared" si="0"/>
        <v>0</v>
      </c>
      <c r="I14" s="98"/>
      <c r="J14" s="90"/>
    </row>
    <row r="15" spans="1:10" x14ac:dyDescent="0.2">
      <c r="A15" s="146"/>
      <c r="B15" s="195"/>
      <c r="C15" s="496"/>
      <c r="D15" s="90"/>
      <c r="E15" s="89"/>
      <c r="F15" s="90"/>
      <c r="G15" s="198"/>
      <c r="H15" s="197">
        <f t="shared" si="0"/>
        <v>0</v>
      </c>
      <c r="I15" s="90"/>
      <c r="J15" s="90"/>
    </row>
    <row r="16" spans="1:10" ht="13.5" thickBot="1" x14ac:dyDescent="0.25">
      <c r="A16" s="200" t="s">
        <v>199</v>
      </c>
      <c r="B16" s="201"/>
      <c r="C16" s="202"/>
      <c r="D16" s="203"/>
      <c r="E16" s="204"/>
      <c r="F16" s="169"/>
      <c r="G16" s="205"/>
      <c r="H16" s="206">
        <f t="shared" si="0"/>
        <v>0</v>
      </c>
      <c r="I16" s="169"/>
      <c r="J16" s="203"/>
    </row>
    <row r="17" spans="1:10" ht="13.5" thickBot="1" x14ac:dyDescent="0.25">
      <c r="A17" s="407" t="s">
        <v>12</v>
      </c>
      <c r="B17" s="133" t="s">
        <v>139</v>
      </c>
      <c r="C17" s="135" t="s">
        <v>139</v>
      </c>
      <c r="D17" s="408">
        <f t="shared" ref="D17:J17" si="1">SUM(D11:D16)</f>
        <v>0</v>
      </c>
      <c r="E17" s="409">
        <f t="shared" si="1"/>
        <v>0</v>
      </c>
      <c r="F17" s="408">
        <f t="shared" si="1"/>
        <v>0</v>
      </c>
      <c r="G17" s="410">
        <f t="shared" si="1"/>
        <v>0</v>
      </c>
      <c r="H17" s="409">
        <f t="shared" si="1"/>
        <v>0</v>
      </c>
      <c r="I17" s="408">
        <f t="shared" si="1"/>
        <v>0</v>
      </c>
      <c r="J17" s="408">
        <f t="shared" si="1"/>
        <v>0</v>
      </c>
    </row>
    <row r="18" spans="1:10" x14ac:dyDescent="0.2">
      <c r="A18" s="173" t="s">
        <v>455</v>
      </c>
      <c r="B18" s="315"/>
      <c r="C18" s="315"/>
      <c r="D18" s="411"/>
      <c r="E18" s="411"/>
      <c r="F18" s="411"/>
      <c r="G18" s="412"/>
      <c r="H18" s="411"/>
      <c r="I18" s="411"/>
      <c r="J18" s="411"/>
    </row>
    <row r="19" spans="1:10" x14ac:dyDescent="0.2">
      <c r="A19" s="177"/>
      <c r="B19" s="177"/>
      <c r="C19" s="177"/>
      <c r="D19" s="177"/>
      <c r="E19" s="177"/>
      <c r="F19" s="177"/>
      <c r="G19" s="177"/>
      <c r="H19" s="177"/>
      <c r="I19" s="177"/>
      <c r="J19" s="177"/>
    </row>
    <row r="20" spans="1:10" ht="15.75" x14ac:dyDescent="0.25">
      <c r="A20" s="551" t="s">
        <v>453</v>
      </c>
      <c r="B20" s="551"/>
      <c r="C20" s="551"/>
      <c r="D20" s="551"/>
      <c r="E20" s="551"/>
      <c r="F20" s="551"/>
      <c r="G20" s="551"/>
      <c r="H20" s="551"/>
      <c r="I20" s="26"/>
      <c r="J20" s="26"/>
    </row>
    <row r="21" spans="1:10" ht="13.5" thickBot="1" x14ac:dyDescent="0.25">
      <c r="A21" s="576" t="s">
        <v>399</v>
      </c>
      <c r="B21" s="576"/>
      <c r="C21" s="576"/>
      <c r="D21" s="576"/>
      <c r="E21" s="576"/>
      <c r="F21" s="576"/>
      <c r="G21" s="576"/>
      <c r="H21" s="576"/>
      <c r="I21" s="413"/>
      <c r="J21" s="413"/>
    </row>
    <row r="22" spans="1:10" x14ac:dyDescent="0.2">
      <c r="A22" s="403">
        <v>1</v>
      </c>
      <c r="B22" s="179">
        <v>2</v>
      </c>
      <c r="C22" s="175">
        <v>3</v>
      </c>
      <c r="D22" s="179">
        <v>4</v>
      </c>
      <c r="E22" s="175">
        <v>5</v>
      </c>
      <c r="F22" s="179">
        <v>6</v>
      </c>
      <c r="G22" s="179">
        <v>7</v>
      </c>
      <c r="H22" s="179">
        <v>8</v>
      </c>
      <c r="I22" s="315"/>
      <c r="J22" s="315"/>
    </row>
    <row r="23" spans="1:10" x14ac:dyDescent="0.2">
      <c r="A23" s="404"/>
      <c r="B23" s="405"/>
      <c r="C23" s="177"/>
      <c r="D23" s="405"/>
      <c r="E23" s="315" t="s">
        <v>13</v>
      </c>
      <c r="F23" s="181"/>
      <c r="G23" s="181"/>
      <c r="H23" s="181" t="s">
        <v>219</v>
      </c>
      <c r="I23" s="315"/>
      <c r="J23" s="315"/>
    </row>
    <row r="24" spans="1:10" x14ac:dyDescent="0.2">
      <c r="A24" s="406"/>
      <c r="B24" s="181"/>
      <c r="C24" s="315"/>
      <c r="D24" s="181"/>
      <c r="E24" s="315" t="s">
        <v>334</v>
      </c>
      <c r="F24" s="181"/>
      <c r="G24" s="181"/>
      <c r="H24" s="181" t="s">
        <v>335</v>
      </c>
      <c r="I24" s="315"/>
      <c r="J24" s="315"/>
    </row>
    <row r="25" spans="1:10" x14ac:dyDescent="0.2">
      <c r="A25" s="406"/>
      <c r="B25" s="181"/>
      <c r="C25" s="315"/>
      <c r="D25" s="181"/>
      <c r="E25" s="315" t="s">
        <v>338</v>
      </c>
      <c r="F25" s="181"/>
      <c r="G25" s="181" t="s">
        <v>279</v>
      </c>
      <c r="H25" s="181" t="s">
        <v>339</v>
      </c>
      <c r="I25" s="315"/>
      <c r="J25" s="315"/>
    </row>
    <row r="26" spans="1:10" x14ac:dyDescent="0.2">
      <c r="A26" s="406"/>
      <c r="B26" s="181" t="s">
        <v>178</v>
      </c>
      <c r="C26" s="315"/>
      <c r="D26" s="181"/>
      <c r="E26" s="315" t="s">
        <v>341</v>
      </c>
      <c r="F26" s="181" t="s">
        <v>342</v>
      </c>
      <c r="G26" s="181" t="s">
        <v>215</v>
      </c>
      <c r="H26" s="181" t="s">
        <v>196</v>
      </c>
      <c r="I26" s="315"/>
      <c r="J26" s="315"/>
    </row>
    <row r="27" spans="1:10" ht="13.5" thickBot="1" x14ac:dyDescent="0.25">
      <c r="A27" s="406" t="s">
        <v>39</v>
      </c>
      <c r="B27" s="181" t="s">
        <v>190</v>
      </c>
      <c r="C27" s="315" t="s">
        <v>229</v>
      </c>
      <c r="D27" s="181" t="s">
        <v>192</v>
      </c>
      <c r="E27" s="135" t="s">
        <v>344</v>
      </c>
      <c r="F27" s="133" t="s">
        <v>345</v>
      </c>
      <c r="G27" s="133" t="s">
        <v>346</v>
      </c>
      <c r="H27" s="133" t="s">
        <v>347</v>
      </c>
      <c r="I27" s="315"/>
      <c r="J27" s="315"/>
    </row>
    <row r="28" spans="1:10" ht="13.5" thickBot="1" x14ac:dyDescent="0.25">
      <c r="A28" s="207" t="s">
        <v>64</v>
      </c>
      <c r="B28" s="208" t="s">
        <v>595</v>
      </c>
      <c r="C28" s="493"/>
      <c r="D28" s="80">
        <v>0</v>
      </c>
      <c r="E28" s="209"/>
      <c r="F28" s="80">
        <v>0</v>
      </c>
      <c r="G28" s="210"/>
      <c r="H28" s="211">
        <f>D28+E28-F28-G28</f>
        <v>0</v>
      </c>
      <c r="I28" s="404"/>
      <c r="J28" s="177"/>
    </row>
    <row r="29" spans="1:10" ht="13.5" thickBot="1" x14ac:dyDescent="0.25">
      <c r="A29" s="141"/>
      <c r="B29" s="212"/>
      <c r="C29" s="116"/>
      <c r="D29" s="90"/>
      <c r="E29" s="213"/>
      <c r="F29" s="90"/>
      <c r="G29" s="214"/>
      <c r="H29" s="211">
        <f t="shared" ref="H29:H41" si="2">D29+E29-F29-G29</f>
        <v>0</v>
      </c>
      <c r="I29" s="404"/>
      <c r="J29" s="177"/>
    </row>
    <row r="30" spans="1:10" ht="13.5" thickBot="1" x14ac:dyDescent="0.25">
      <c r="A30" s="144"/>
      <c r="B30" s="215"/>
      <c r="C30" s="497"/>
      <c r="D30" s="98"/>
      <c r="E30" s="216"/>
      <c r="F30" s="98"/>
      <c r="G30" s="199"/>
      <c r="H30" s="211">
        <f t="shared" si="2"/>
        <v>0</v>
      </c>
      <c r="I30" s="404"/>
      <c r="J30" s="177"/>
    </row>
    <row r="31" spans="1:10" ht="13.5" thickBot="1" x14ac:dyDescent="0.25">
      <c r="A31" s="141"/>
      <c r="B31" s="212"/>
      <c r="C31" s="116"/>
      <c r="D31" s="90"/>
      <c r="E31" s="213"/>
      <c r="F31" s="90"/>
      <c r="G31" s="198"/>
      <c r="H31" s="211">
        <f t="shared" si="2"/>
        <v>0</v>
      </c>
      <c r="I31" s="404"/>
      <c r="J31" s="177"/>
    </row>
    <row r="32" spans="1:10" ht="13.5" thickBot="1" x14ac:dyDescent="0.25">
      <c r="A32" s="141"/>
      <c r="B32" s="212"/>
      <c r="C32" s="116"/>
      <c r="D32" s="90"/>
      <c r="E32" s="213"/>
      <c r="F32" s="90"/>
      <c r="G32" s="214"/>
      <c r="H32" s="211">
        <f t="shared" si="2"/>
        <v>0</v>
      </c>
      <c r="I32" s="382"/>
      <c r="J32" s="13"/>
    </row>
    <row r="33" spans="1:10" ht="13.5" thickBot="1" x14ac:dyDescent="0.25">
      <c r="A33" s="141"/>
      <c r="B33" s="217"/>
      <c r="C33" s="116"/>
      <c r="D33" s="90"/>
      <c r="E33" s="213"/>
      <c r="F33" s="90"/>
      <c r="G33" s="198"/>
      <c r="H33" s="211">
        <f t="shared" si="2"/>
        <v>0</v>
      </c>
      <c r="I33" s="382"/>
      <c r="J33" s="13"/>
    </row>
    <row r="34" spans="1:10" ht="13.5" thickBot="1" x14ac:dyDescent="0.25">
      <c r="A34" s="141"/>
      <c r="B34" s="212"/>
      <c r="C34" s="53"/>
      <c r="D34" s="90"/>
      <c r="E34" s="213"/>
      <c r="F34" s="90"/>
      <c r="G34" s="218"/>
      <c r="H34" s="211">
        <f t="shared" si="2"/>
        <v>0</v>
      </c>
      <c r="I34" s="382"/>
      <c r="J34" s="13"/>
    </row>
    <row r="35" spans="1:10" ht="13.5" thickBot="1" x14ac:dyDescent="0.25">
      <c r="A35" s="141"/>
      <c r="B35" s="212"/>
      <c r="C35" s="53"/>
      <c r="D35" s="90"/>
      <c r="E35" s="213"/>
      <c r="F35" s="219"/>
      <c r="G35" s="218"/>
      <c r="H35" s="211">
        <f t="shared" si="2"/>
        <v>0</v>
      </c>
      <c r="I35" s="382"/>
      <c r="J35" s="13"/>
    </row>
    <row r="36" spans="1:10" ht="13.5" thickBot="1" x14ac:dyDescent="0.25">
      <c r="A36" s="144"/>
      <c r="B36" s="215"/>
      <c r="C36" s="497"/>
      <c r="D36" s="98"/>
      <c r="E36" s="216"/>
      <c r="F36" s="144"/>
      <c r="G36" s="220"/>
      <c r="H36" s="211">
        <f t="shared" si="2"/>
        <v>0</v>
      </c>
      <c r="I36" s="382"/>
      <c r="J36" s="13"/>
    </row>
    <row r="37" spans="1:10" ht="13.5" thickBot="1" x14ac:dyDescent="0.25">
      <c r="A37" s="141"/>
      <c r="B37" s="212"/>
      <c r="C37" s="116"/>
      <c r="D37" s="90"/>
      <c r="E37" s="213"/>
      <c r="F37" s="90"/>
      <c r="G37" s="221"/>
      <c r="H37" s="211">
        <f t="shared" si="2"/>
        <v>0</v>
      </c>
      <c r="I37" s="382"/>
      <c r="J37" s="13"/>
    </row>
    <row r="38" spans="1:10" ht="13.5" thickBot="1" x14ac:dyDescent="0.25">
      <c r="A38" s="141"/>
      <c r="B38" s="212"/>
      <c r="C38" s="116"/>
      <c r="D38" s="90"/>
      <c r="E38" s="222"/>
      <c r="F38" s="90"/>
      <c r="G38" s="223"/>
      <c r="H38" s="211">
        <f t="shared" si="2"/>
        <v>0</v>
      </c>
      <c r="I38" s="382"/>
      <c r="J38" s="13"/>
    </row>
    <row r="39" spans="1:10" ht="13.5" thickBot="1" x14ac:dyDescent="0.25">
      <c r="A39" s="144"/>
      <c r="B39" s="215"/>
      <c r="C39" s="497"/>
      <c r="D39" s="98"/>
      <c r="E39" s="216"/>
      <c r="F39" s="98"/>
      <c r="G39" s="220"/>
      <c r="H39" s="211">
        <f t="shared" si="2"/>
        <v>0</v>
      </c>
      <c r="I39" s="382"/>
      <c r="J39" s="13"/>
    </row>
    <row r="40" spans="1:10" ht="13.5" thickBot="1" x14ac:dyDescent="0.25">
      <c r="A40" s="141"/>
      <c r="B40" s="212"/>
      <c r="C40" s="116"/>
      <c r="D40" s="90"/>
      <c r="E40" s="213"/>
      <c r="F40" s="90"/>
      <c r="G40" s="221"/>
      <c r="H40" s="211">
        <f t="shared" si="2"/>
        <v>0</v>
      </c>
      <c r="I40" s="382"/>
      <c r="J40" s="13"/>
    </row>
    <row r="41" spans="1:10" ht="13.5" thickBot="1" x14ac:dyDescent="0.25">
      <c r="A41" s="75" t="s">
        <v>199</v>
      </c>
      <c r="B41" s="224"/>
      <c r="C41" s="225"/>
      <c r="D41" s="169"/>
      <c r="E41" s="226"/>
      <c r="F41" s="169"/>
      <c r="G41" s="227"/>
      <c r="H41" s="228">
        <f t="shared" si="2"/>
        <v>0</v>
      </c>
      <c r="I41" s="382"/>
      <c r="J41" s="13"/>
    </row>
    <row r="42" spans="1:10" ht="13.5" thickBot="1" x14ac:dyDescent="0.25">
      <c r="A42" s="153" t="s">
        <v>12</v>
      </c>
      <c r="B42" s="133" t="s">
        <v>139</v>
      </c>
      <c r="C42" s="135" t="s">
        <v>139</v>
      </c>
      <c r="D42" s="229">
        <f>SUM(D28:D41)</f>
        <v>0</v>
      </c>
      <c r="E42" s="229">
        <f>SUM(E28:E41)</f>
        <v>0</v>
      </c>
      <c r="F42" s="229">
        <f>SUM(F28:F41)</f>
        <v>0</v>
      </c>
      <c r="G42" s="229">
        <f>SUM(G28:G41)</f>
        <v>0</v>
      </c>
      <c r="H42" s="230">
        <f>SUM(H28:H41)</f>
        <v>0</v>
      </c>
      <c r="I42" s="13"/>
      <c r="J42" s="13"/>
    </row>
    <row r="44" spans="1:10" x14ac:dyDescent="0.2">
      <c r="A44" s="568">
        <v>10</v>
      </c>
      <c r="B44" s="568"/>
      <c r="C44" s="568"/>
      <c r="D44" s="568"/>
      <c r="E44" s="568"/>
      <c r="F44" s="568"/>
      <c r="G44" s="568"/>
      <c r="H44" s="568"/>
      <c r="I44" s="568"/>
      <c r="J44" s="568"/>
    </row>
  </sheetData>
  <sheetProtection password="DAEC" sheet="1"/>
  <mergeCells count="7">
    <mergeCell ref="A21:H21"/>
    <mergeCell ref="A44:J44"/>
    <mergeCell ref="D1:J1"/>
    <mergeCell ref="B1:C1"/>
    <mergeCell ref="A3:J3"/>
    <mergeCell ref="A4:J4"/>
    <mergeCell ref="A20:H20"/>
  </mergeCells>
  <pageMargins left="0.25" right="0.25" top="0.25" bottom="0.25" header="0.3" footer="0.3"/>
  <pageSetup paperSize="5" fitToWidth="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48"/>
  <sheetViews>
    <sheetView showGridLines="0" zoomScaleNormal="100" workbookViewId="0">
      <selection activeCell="C23" sqref="C23:D23"/>
    </sheetView>
  </sheetViews>
  <sheetFormatPr defaultRowHeight="12.75" x14ac:dyDescent="0.2"/>
  <cols>
    <col min="1" max="1" width="9.140625" style="176"/>
    <col min="2" max="2" width="39.140625" style="176" customWidth="1"/>
    <col min="3" max="3" width="15.7109375" style="176" customWidth="1"/>
    <col min="4" max="4" width="8" style="176" customWidth="1"/>
    <col min="5" max="5" width="11.42578125" style="176" customWidth="1"/>
    <col min="6" max="6" width="12" style="176" customWidth="1"/>
    <col min="7" max="7" width="12.5703125" style="176" customWidth="1"/>
    <col min="8" max="8" width="12.28515625" style="176" customWidth="1"/>
    <col min="9" max="9" width="12" style="176" bestFit="1" customWidth="1"/>
    <col min="10" max="10" width="12.28515625" style="176" customWidth="1"/>
    <col min="11" max="11" width="9.140625" style="176"/>
    <col min="12" max="12" width="11.42578125" style="176" customWidth="1"/>
    <col min="13" max="13" width="10.42578125" style="176" customWidth="1"/>
    <col min="14" max="14" width="12.28515625" style="176" customWidth="1"/>
    <col min="15" max="15" width="11.7109375" style="176" customWidth="1"/>
    <col min="16" max="16" width="10.140625" style="176" customWidth="1"/>
    <col min="17" max="16384" width="9.140625" style="176"/>
  </cols>
  <sheetData>
    <row r="1" spans="1:16" x14ac:dyDescent="0.2">
      <c r="A1" s="243">
        <f>Jurat!G5</f>
        <v>2020</v>
      </c>
      <c r="B1" s="414" t="s">
        <v>157</v>
      </c>
      <c r="C1" s="578" t="str">
        <f>Jurat!A9</f>
        <v>GERMAN FARMERS MUTUAL OF SARDIS INSURANCE ASSOCIATION</v>
      </c>
      <c r="D1" s="578"/>
      <c r="E1" s="578"/>
      <c r="F1" s="578"/>
      <c r="G1" s="578"/>
      <c r="H1" s="13"/>
    </row>
    <row r="2" spans="1:16" x14ac:dyDescent="0.2">
      <c r="H2" s="13"/>
    </row>
    <row r="3" spans="1:16" x14ac:dyDescent="0.2">
      <c r="B3" s="579" t="s">
        <v>422</v>
      </c>
      <c r="C3" s="579"/>
      <c r="D3" s="579"/>
      <c r="E3" s="579"/>
      <c r="F3" s="579"/>
      <c r="G3" s="579"/>
      <c r="H3" s="579"/>
      <c r="I3" s="579"/>
      <c r="J3" s="579"/>
      <c r="K3" s="579"/>
      <c r="L3" s="579"/>
      <c r="M3" s="579"/>
      <c r="N3" s="579"/>
      <c r="O3" s="579"/>
    </row>
    <row r="4" spans="1:16" ht="13.5" thickBot="1" x14ac:dyDescent="0.25">
      <c r="B4" s="568" t="s">
        <v>516</v>
      </c>
      <c r="C4" s="568"/>
      <c r="D4" s="568"/>
      <c r="E4" s="568"/>
      <c r="F4" s="568"/>
      <c r="G4" s="568"/>
      <c r="H4" s="568"/>
      <c r="I4" s="568"/>
      <c r="J4" s="568"/>
      <c r="K4" s="568"/>
      <c r="L4" s="568"/>
      <c r="M4" s="568"/>
      <c r="N4" s="568"/>
      <c r="O4" s="568"/>
    </row>
    <row r="5" spans="1:16" x14ac:dyDescent="0.2">
      <c r="A5" s="415">
        <v>1</v>
      </c>
      <c r="B5" s="179">
        <v>2</v>
      </c>
      <c r="C5" s="403">
        <v>3</v>
      </c>
      <c r="D5" s="179">
        <v>4</v>
      </c>
      <c r="E5" s="381">
        <v>5</v>
      </c>
      <c r="F5" s="179">
        <v>6</v>
      </c>
      <c r="G5" s="175">
        <v>7</v>
      </c>
      <c r="H5" s="179">
        <v>8</v>
      </c>
      <c r="I5" s="580"/>
      <c r="J5" s="581"/>
      <c r="K5" s="581"/>
      <c r="L5" s="179">
        <v>12</v>
      </c>
      <c r="M5" s="179">
        <v>13</v>
      </c>
      <c r="N5" s="179">
        <v>14</v>
      </c>
      <c r="O5" s="403">
        <v>15</v>
      </c>
      <c r="P5" s="179">
        <v>16</v>
      </c>
    </row>
    <row r="6" spans="1:16" x14ac:dyDescent="0.2">
      <c r="A6" s="416"/>
      <c r="B6" s="181" t="s">
        <v>39</v>
      </c>
      <c r="C6" s="405"/>
      <c r="D6" s="405"/>
      <c r="E6" s="405"/>
      <c r="F6" s="405"/>
      <c r="G6" s="405"/>
      <c r="H6" s="405"/>
      <c r="I6" s="582" t="s">
        <v>158</v>
      </c>
      <c r="J6" s="583"/>
      <c r="K6" s="582"/>
      <c r="L6" s="405"/>
      <c r="M6" s="405"/>
      <c r="N6" s="181" t="s">
        <v>159</v>
      </c>
      <c r="O6" s="405"/>
      <c r="P6" s="418"/>
    </row>
    <row r="7" spans="1:16" x14ac:dyDescent="0.2">
      <c r="A7" s="416"/>
      <c r="B7" s="419"/>
      <c r="C7" s="416"/>
      <c r="D7" s="416"/>
      <c r="E7" s="416"/>
      <c r="F7" s="416"/>
      <c r="G7" s="416"/>
      <c r="H7" s="416"/>
      <c r="I7" s="181">
        <v>9</v>
      </c>
      <c r="J7" s="420">
        <v>10</v>
      </c>
      <c r="K7" s="181">
        <v>11</v>
      </c>
      <c r="L7" s="416"/>
      <c r="M7" s="416"/>
      <c r="N7" s="181" t="s">
        <v>160</v>
      </c>
      <c r="O7" s="416"/>
      <c r="P7" s="421"/>
    </row>
    <row r="8" spans="1:16" x14ac:dyDescent="0.2">
      <c r="A8" s="416"/>
      <c r="B8" s="419"/>
      <c r="C8" s="416"/>
      <c r="D8" s="416"/>
      <c r="E8" s="416"/>
      <c r="F8" s="416"/>
      <c r="G8" s="416"/>
      <c r="H8" s="416"/>
      <c r="I8" s="416"/>
      <c r="J8" s="416"/>
      <c r="K8" s="416"/>
      <c r="L8" s="181" t="s">
        <v>161</v>
      </c>
      <c r="M8" s="181" t="s">
        <v>162</v>
      </c>
      <c r="N8" s="181" t="s">
        <v>163</v>
      </c>
      <c r="O8" s="405"/>
      <c r="P8" s="421"/>
    </row>
    <row r="9" spans="1:16" x14ac:dyDescent="0.2">
      <c r="A9" s="416"/>
      <c r="B9" s="419"/>
      <c r="C9" s="416"/>
      <c r="D9" s="416"/>
      <c r="E9" s="416"/>
      <c r="F9" s="416"/>
      <c r="G9" s="416"/>
      <c r="H9" s="416"/>
      <c r="I9" s="419"/>
      <c r="J9" s="181" t="s">
        <v>164</v>
      </c>
      <c r="K9" s="181"/>
      <c r="L9" s="181" t="s">
        <v>165</v>
      </c>
      <c r="M9" s="181" t="s">
        <v>165</v>
      </c>
      <c r="N9" s="181" t="s">
        <v>166</v>
      </c>
      <c r="O9" s="405"/>
      <c r="P9" s="421"/>
    </row>
    <row r="10" spans="1:16" x14ac:dyDescent="0.2">
      <c r="A10" s="416"/>
      <c r="B10" s="181"/>
      <c r="C10" s="405"/>
      <c r="D10" s="405"/>
      <c r="E10" s="405"/>
      <c r="F10" s="405"/>
      <c r="G10" s="405"/>
      <c r="H10" s="405"/>
      <c r="I10" s="181"/>
      <c r="J10" s="181" t="s">
        <v>167</v>
      </c>
      <c r="K10" s="181" t="s">
        <v>168</v>
      </c>
      <c r="L10" s="181" t="s">
        <v>169</v>
      </c>
      <c r="M10" s="181" t="s">
        <v>169</v>
      </c>
      <c r="N10" s="181" t="s">
        <v>170</v>
      </c>
      <c r="O10" s="405"/>
      <c r="P10" s="421"/>
    </row>
    <row r="11" spans="1:16" x14ac:dyDescent="0.2">
      <c r="A11" s="416"/>
      <c r="B11" s="181"/>
      <c r="C11" s="405"/>
      <c r="D11" s="405"/>
      <c r="E11" s="405"/>
      <c r="F11" s="405"/>
      <c r="G11" s="181" t="s">
        <v>171</v>
      </c>
      <c r="H11" s="181" t="s">
        <v>172</v>
      </c>
      <c r="I11" s="181"/>
      <c r="J11" s="181" t="s">
        <v>173</v>
      </c>
      <c r="K11" s="181" t="s">
        <v>174</v>
      </c>
      <c r="L11" s="181" t="s">
        <v>175</v>
      </c>
      <c r="M11" s="181" t="s">
        <v>175</v>
      </c>
      <c r="N11" s="181" t="s">
        <v>176</v>
      </c>
      <c r="O11" s="405"/>
      <c r="P11" s="421"/>
    </row>
    <row r="12" spans="1:16" x14ac:dyDescent="0.2">
      <c r="A12" s="405"/>
      <c r="B12" s="181" t="s">
        <v>177</v>
      </c>
      <c r="C12" s="405"/>
      <c r="D12" s="181" t="s">
        <v>178</v>
      </c>
      <c r="E12" s="405"/>
      <c r="F12" s="405"/>
      <c r="G12" s="181" t="s">
        <v>179</v>
      </c>
      <c r="H12" s="181" t="s">
        <v>180</v>
      </c>
      <c r="I12" s="181" t="s">
        <v>181</v>
      </c>
      <c r="J12" s="181" t="s">
        <v>182</v>
      </c>
      <c r="K12" s="181" t="s">
        <v>183</v>
      </c>
      <c r="L12" s="181" t="s">
        <v>184</v>
      </c>
      <c r="M12" s="181" t="s">
        <v>183</v>
      </c>
      <c r="N12" s="181" t="s">
        <v>185</v>
      </c>
      <c r="O12" s="181" t="s">
        <v>186</v>
      </c>
      <c r="P12" s="181" t="s">
        <v>224</v>
      </c>
    </row>
    <row r="13" spans="1:16" x14ac:dyDescent="0.2">
      <c r="A13" s="417" t="s">
        <v>187</v>
      </c>
      <c r="B13" s="417" t="s">
        <v>188</v>
      </c>
      <c r="C13" s="422" t="s">
        <v>189</v>
      </c>
      <c r="D13" s="417" t="s">
        <v>190</v>
      </c>
      <c r="E13" s="417" t="s">
        <v>191</v>
      </c>
      <c r="F13" s="417" t="s">
        <v>192</v>
      </c>
      <c r="G13" s="417" t="s">
        <v>193</v>
      </c>
      <c r="H13" s="417" t="s">
        <v>13</v>
      </c>
      <c r="I13" s="417" t="s">
        <v>194</v>
      </c>
      <c r="J13" s="417" t="s">
        <v>195</v>
      </c>
      <c r="K13" s="417" t="s">
        <v>196</v>
      </c>
      <c r="L13" s="417" t="s">
        <v>197</v>
      </c>
      <c r="M13" s="417" t="s">
        <v>196</v>
      </c>
      <c r="N13" s="417" t="s">
        <v>198</v>
      </c>
      <c r="O13" s="417" t="s">
        <v>178</v>
      </c>
      <c r="P13" s="417" t="s">
        <v>225</v>
      </c>
    </row>
    <row r="14" spans="1:16" x14ac:dyDescent="0.2">
      <c r="A14" s="39"/>
      <c r="B14" s="41"/>
      <c r="C14" s="41"/>
      <c r="D14" s="42"/>
      <c r="E14" s="43"/>
      <c r="F14" s="43"/>
      <c r="G14" s="44"/>
      <c r="H14" s="45"/>
      <c r="I14" s="46"/>
      <c r="J14" s="47"/>
      <c r="K14" s="45"/>
      <c r="L14" s="48" t="str">
        <f>IF(G14&gt;H14,G14-H14,"")</f>
        <v/>
      </c>
      <c r="M14" s="49" t="str">
        <f>IF(H14&gt;G14,H14-G14,"")</f>
        <v/>
      </c>
      <c r="N14" s="50"/>
      <c r="O14" s="51"/>
      <c r="P14" s="107"/>
    </row>
    <row r="15" spans="1:16" x14ac:dyDescent="0.2">
      <c r="A15" s="52"/>
      <c r="B15" s="53" t="s">
        <v>600</v>
      </c>
      <c r="C15" s="53"/>
      <c r="D15" s="42"/>
      <c r="E15" s="54"/>
      <c r="F15" s="54"/>
      <c r="G15" s="54"/>
      <c r="H15" s="55"/>
      <c r="I15" s="56"/>
      <c r="J15" s="57"/>
      <c r="K15" s="55"/>
      <c r="L15" s="58" t="str">
        <f>IF(G15&gt;H15,G15-H15,"")</f>
        <v/>
      </c>
      <c r="M15" s="59" t="str">
        <f>IF(H15&gt;G15,H15-G15,"")</f>
        <v/>
      </c>
      <c r="N15" s="55"/>
      <c r="O15" s="60"/>
      <c r="P15" s="108"/>
    </row>
    <row r="16" spans="1:16" x14ac:dyDescent="0.2">
      <c r="A16" s="61"/>
      <c r="B16" s="53"/>
      <c r="C16" s="53"/>
      <c r="D16" s="42"/>
      <c r="E16" s="54"/>
      <c r="F16" s="54"/>
      <c r="G16" s="54"/>
      <c r="H16" s="55"/>
      <c r="I16" s="56"/>
      <c r="J16" s="62"/>
      <c r="K16" s="55"/>
      <c r="L16" s="58" t="str">
        <f t="shared" ref="L16:L44" si="0">IF(G16&gt;H16,G16-H16,"")</f>
        <v/>
      </c>
      <c r="M16" s="59" t="str">
        <f t="shared" ref="M16:M44" si="1">IF(H16&gt;G16,H16-G16,"")</f>
        <v/>
      </c>
      <c r="N16" s="55"/>
      <c r="O16" s="60"/>
      <c r="P16" s="108"/>
    </row>
    <row r="17" spans="1:16" x14ac:dyDescent="0.2">
      <c r="A17" s="61"/>
      <c r="B17" s="53"/>
      <c r="C17" s="53"/>
      <c r="D17" s="42"/>
      <c r="E17" s="54"/>
      <c r="F17" s="54"/>
      <c r="G17" s="54"/>
      <c r="H17" s="55"/>
      <c r="I17" s="56"/>
      <c r="J17" s="62"/>
      <c r="K17" s="55"/>
      <c r="L17" s="58" t="str">
        <f t="shared" si="0"/>
        <v/>
      </c>
      <c r="M17" s="59" t="str">
        <f t="shared" si="1"/>
        <v/>
      </c>
      <c r="N17" s="55"/>
      <c r="O17" s="60"/>
      <c r="P17" s="108"/>
    </row>
    <row r="18" spans="1:16" x14ac:dyDescent="0.2">
      <c r="A18" s="61"/>
      <c r="B18" s="53"/>
      <c r="C18" s="53"/>
      <c r="D18" s="42"/>
      <c r="E18" s="54"/>
      <c r="F18" s="54"/>
      <c r="G18" s="54"/>
      <c r="H18" s="55"/>
      <c r="I18" s="56"/>
      <c r="J18" s="62"/>
      <c r="K18" s="55"/>
      <c r="L18" s="58" t="str">
        <f t="shared" si="0"/>
        <v/>
      </c>
      <c r="M18" s="59" t="str">
        <f t="shared" si="1"/>
        <v/>
      </c>
      <c r="N18" s="55"/>
      <c r="O18" s="60"/>
      <c r="P18" s="108"/>
    </row>
    <row r="19" spans="1:16" x14ac:dyDescent="0.2">
      <c r="A19" s="61"/>
      <c r="B19" s="53"/>
      <c r="C19" s="53"/>
      <c r="D19" s="42"/>
      <c r="E19" s="54"/>
      <c r="F19" s="54"/>
      <c r="G19" s="54"/>
      <c r="H19" s="55"/>
      <c r="I19" s="56"/>
      <c r="J19" s="62"/>
      <c r="K19" s="55"/>
      <c r="L19" s="58" t="str">
        <f t="shared" si="0"/>
        <v/>
      </c>
      <c r="M19" s="59" t="str">
        <f t="shared" si="1"/>
        <v/>
      </c>
      <c r="N19" s="55"/>
      <c r="O19" s="60"/>
      <c r="P19" s="108"/>
    </row>
    <row r="20" spans="1:16" x14ac:dyDescent="0.2">
      <c r="A20" s="61"/>
      <c r="B20" s="53"/>
      <c r="C20" s="53"/>
      <c r="D20" s="42"/>
      <c r="E20" s="54"/>
      <c r="F20" s="54"/>
      <c r="G20" s="54"/>
      <c r="H20" s="55"/>
      <c r="I20" s="56"/>
      <c r="J20" s="62"/>
      <c r="K20" s="55"/>
      <c r="L20" s="58" t="str">
        <f t="shared" si="0"/>
        <v/>
      </c>
      <c r="M20" s="59" t="str">
        <f t="shared" si="1"/>
        <v/>
      </c>
      <c r="N20" s="55"/>
      <c r="O20" s="60"/>
      <c r="P20" s="108"/>
    </row>
    <row r="21" spans="1:16" x14ac:dyDescent="0.2">
      <c r="A21" s="61"/>
      <c r="B21" s="53"/>
      <c r="C21" s="53"/>
      <c r="D21" s="42"/>
      <c r="E21" s="54"/>
      <c r="F21" s="54"/>
      <c r="G21" s="54"/>
      <c r="H21" s="55"/>
      <c r="I21" s="56"/>
      <c r="J21" s="62"/>
      <c r="K21" s="55"/>
      <c r="L21" s="58" t="str">
        <f t="shared" si="0"/>
        <v/>
      </c>
      <c r="M21" s="59" t="str">
        <f t="shared" si="1"/>
        <v/>
      </c>
      <c r="N21" s="55"/>
      <c r="O21" s="60"/>
      <c r="P21" s="108"/>
    </row>
    <row r="22" spans="1:16" x14ac:dyDescent="0.2">
      <c r="A22" s="61"/>
      <c r="B22" s="53"/>
      <c r="C22" s="53"/>
      <c r="D22" s="42"/>
      <c r="E22" s="54"/>
      <c r="F22" s="54"/>
      <c r="G22" s="54"/>
      <c r="H22" s="55"/>
      <c r="I22" s="56"/>
      <c r="J22" s="62"/>
      <c r="K22" s="55"/>
      <c r="L22" s="58" t="str">
        <f t="shared" si="0"/>
        <v/>
      </c>
      <c r="M22" s="59" t="str">
        <f t="shared" si="1"/>
        <v/>
      </c>
      <c r="N22" s="55"/>
      <c r="O22" s="60"/>
      <c r="P22" s="108"/>
    </row>
    <row r="23" spans="1:16" x14ac:dyDescent="0.2">
      <c r="A23" s="61"/>
      <c r="B23" s="53"/>
      <c r="C23" s="53"/>
      <c r="D23" s="42"/>
      <c r="E23" s="54"/>
      <c r="F23" s="54"/>
      <c r="G23" s="54"/>
      <c r="H23" s="55"/>
      <c r="I23" s="56"/>
      <c r="J23" s="62"/>
      <c r="K23" s="55"/>
      <c r="L23" s="58" t="str">
        <f t="shared" si="0"/>
        <v/>
      </c>
      <c r="M23" s="59" t="str">
        <f t="shared" si="1"/>
        <v/>
      </c>
      <c r="N23" s="55"/>
      <c r="O23" s="60"/>
      <c r="P23" s="108"/>
    </row>
    <row r="24" spans="1:16" x14ac:dyDescent="0.2">
      <c r="A24" s="61"/>
      <c r="B24" s="53"/>
      <c r="C24" s="53"/>
      <c r="D24" s="42"/>
      <c r="E24" s="54"/>
      <c r="F24" s="54"/>
      <c r="G24" s="54"/>
      <c r="H24" s="55"/>
      <c r="I24" s="56"/>
      <c r="J24" s="62"/>
      <c r="K24" s="55"/>
      <c r="L24" s="58" t="str">
        <f t="shared" si="0"/>
        <v/>
      </c>
      <c r="M24" s="59" t="str">
        <f t="shared" si="1"/>
        <v/>
      </c>
      <c r="N24" s="55"/>
      <c r="O24" s="60"/>
      <c r="P24" s="108"/>
    </row>
    <row r="25" spans="1:16" x14ac:dyDescent="0.2">
      <c r="A25" s="61"/>
      <c r="B25" s="53"/>
      <c r="C25" s="53"/>
      <c r="D25" s="42"/>
      <c r="E25" s="54"/>
      <c r="F25" s="54"/>
      <c r="G25" s="54"/>
      <c r="H25" s="55"/>
      <c r="I25" s="56"/>
      <c r="J25" s="62"/>
      <c r="K25" s="55"/>
      <c r="L25" s="58" t="str">
        <f t="shared" si="0"/>
        <v/>
      </c>
      <c r="M25" s="59" t="str">
        <f t="shared" si="1"/>
        <v/>
      </c>
      <c r="N25" s="55"/>
      <c r="O25" s="60"/>
      <c r="P25" s="108"/>
    </row>
    <row r="26" spans="1:16" x14ac:dyDescent="0.2">
      <c r="A26" s="61"/>
      <c r="B26" s="53"/>
      <c r="C26" s="53"/>
      <c r="D26" s="42"/>
      <c r="E26" s="54"/>
      <c r="F26" s="54"/>
      <c r="G26" s="54"/>
      <c r="H26" s="55"/>
      <c r="I26" s="56"/>
      <c r="J26" s="62"/>
      <c r="K26" s="55"/>
      <c r="L26" s="58" t="str">
        <f t="shared" si="0"/>
        <v/>
      </c>
      <c r="M26" s="59" t="str">
        <f t="shared" si="1"/>
        <v/>
      </c>
      <c r="N26" s="55"/>
      <c r="O26" s="60"/>
      <c r="P26" s="108"/>
    </row>
    <row r="27" spans="1:16" x14ac:dyDescent="0.2">
      <c r="A27" s="61"/>
      <c r="B27" s="53"/>
      <c r="C27" s="53"/>
      <c r="D27" s="42"/>
      <c r="E27" s="54"/>
      <c r="F27" s="54"/>
      <c r="G27" s="54"/>
      <c r="H27" s="55"/>
      <c r="I27" s="56"/>
      <c r="J27" s="62"/>
      <c r="K27" s="55"/>
      <c r="L27" s="58" t="str">
        <f t="shared" si="0"/>
        <v/>
      </c>
      <c r="M27" s="59" t="str">
        <f t="shared" si="1"/>
        <v/>
      </c>
      <c r="N27" s="55"/>
      <c r="O27" s="60"/>
      <c r="P27" s="108"/>
    </row>
    <row r="28" spans="1:16" x14ac:dyDescent="0.2">
      <c r="A28" s="61"/>
      <c r="B28" s="53"/>
      <c r="C28" s="53"/>
      <c r="D28" s="42"/>
      <c r="E28" s="54"/>
      <c r="F28" s="54"/>
      <c r="G28" s="54"/>
      <c r="H28" s="55"/>
      <c r="I28" s="56"/>
      <c r="J28" s="62"/>
      <c r="K28" s="55"/>
      <c r="L28" s="58" t="str">
        <f t="shared" si="0"/>
        <v/>
      </c>
      <c r="M28" s="59" t="str">
        <f t="shared" si="1"/>
        <v/>
      </c>
      <c r="N28" s="55"/>
      <c r="O28" s="60"/>
      <c r="P28" s="108"/>
    </row>
    <row r="29" spans="1:16" x14ac:dyDescent="0.2">
      <c r="A29" s="61"/>
      <c r="B29" s="53"/>
      <c r="C29" s="53"/>
      <c r="D29" s="42"/>
      <c r="E29" s="54"/>
      <c r="F29" s="54"/>
      <c r="G29" s="54"/>
      <c r="H29" s="55"/>
      <c r="I29" s="56"/>
      <c r="J29" s="62"/>
      <c r="K29" s="55"/>
      <c r="L29" s="58" t="str">
        <f t="shared" si="0"/>
        <v/>
      </c>
      <c r="M29" s="59" t="str">
        <f t="shared" si="1"/>
        <v/>
      </c>
      <c r="N29" s="55"/>
      <c r="O29" s="60"/>
      <c r="P29" s="108"/>
    </row>
    <row r="30" spans="1:16" x14ac:dyDescent="0.2">
      <c r="A30" s="61"/>
      <c r="B30" s="53"/>
      <c r="C30" s="53"/>
      <c r="D30" s="42"/>
      <c r="E30" s="54"/>
      <c r="F30" s="54"/>
      <c r="G30" s="54"/>
      <c r="H30" s="55"/>
      <c r="I30" s="56"/>
      <c r="J30" s="62"/>
      <c r="K30" s="55"/>
      <c r="L30" s="58" t="str">
        <f t="shared" si="0"/>
        <v/>
      </c>
      <c r="M30" s="59" t="str">
        <f t="shared" si="1"/>
        <v/>
      </c>
      <c r="N30" s="55"/>
      <c r="O30" s="60"/>
      <c r="P30" s="108"/>
    </row>
    <row r="31" spans="1:16" x14ac:dyDescent="0.2">
      <c r="A31" s="61"/>
      <c r="B31" s="53"/>
      <c r="C31" s="53"/>
      <c r="D31" s="42"/>
      <c r="E31" s="54"/>
      <c r="F31" s="54"/>
      <c r="G31" s="54"/>
      <c r="H31" s="55"/>
      <c r="I31" s="56"/>
      <c r="J31" s="62"/>
      <c r="K31" s="55"/>
      <c r="L31" s="58" t="str">
        <f t="shared" si="0"/>
        <v/>
      </c>
      <c r="M31" s="59" t="str">
        <f t="shared" si="1"/>
        <v/>
      </c>
      <c r="N31" s="55"/>
      <c r="O31" s="60"/>
      <c r="P31" s="108"/>
    </row>
    <row r="32" spans="1:16" x14ac:dyDescent="0.2">
      <c r="A32" s="61"/>
      <c r="B32" s="53"/>
      <c r="C32" s="53"/>
      <c r="D32" s="42"/>
      <c r="E32" s="54"/>
      <c r="F32" s="54"/>
      <c r="G32" s="54"/>
      <c r="H32" s="55"/>
      <c r="I32" s="56"/>
      <c r="J32" s="62"/>
      <c r="K32" s="55"/>
      <c r="L32" s="58" t="str">
        <f t="shared" si="0"/>
        <v/>
      </c>
      <c r="M32" s="59" t="str">
        <f t="shared" si="1"/>
        <v/>
      </c>
      <c r="N32" s="55"/>
      <c r="O32" s="60"/>
      <c r="P32" s="108"/>
    </row>
    <row r="33" spans="1:16" x14ac:dyDescent="0.2">
      <c r="A33" s="61"/>
      <c r="B33" s="53"/>
      <c r="C33" s="53"/>
      <c r="D33" s="42"/>
      <c r="E33" s="54"/>
      <c r="F33" s="54"/>
      <c r="G33" s="54"/>
      <c r="H33" s="55"/>
      <c r="I33" s="56"/>
      <c r="J33" s="62"/>
      <c r="K33" s="55"/>
      <c r="L33" s="58" t="str">
        <f t="shared" si="0"/>
        <v/>
      </c>
      <c r="M33" s="59" t="str">
        <f t="shared" si="1"/>
        <v/>
      </c>
      <c r="N33" s="55"/>
      <c r="O33" s="60"/>
      <c r="P33" s="108"/>
    </row>
    <row r="34" spans="1:16" x14ac:dyDescent="0.2">
      <c r="A34" s="61"/>
      <c r="B34" s="53"/>
      <c r="C34" s="53"/>
      <c r="D34" s="42"/>
      <c r="E34" s="54"/>
      <c r="F34" s="54"/>
      <c r="G34" s="54"/>
      <c r="H34" s="55"/>
      <c r="I34" s="56"/>
      <c r="J34" s="62"/>
      <c r="K34" s="55"/>
      <c r="L34" s="58" t="str">
        <f t="shared" si="0"/>
        <v/>
      </c>
      <c r="M34" s="59" t="str">
        <f t="shared" si="1"/>
        <v/>
      </c>
      <c r="N34" s="55"/>
      <c r="O34" s="60"/>
      <c r="P34" s="108"/>
    </row>
    <row r="35" spans="1:16" x14ac:dyDescent="0.2">
      <c r="A35" s="61"/>
      <c r="B35" s="53"/>
      <c r="C35" s="53"/>
      <c r="D35" s="42"/>
      <c r="E35" s="54"/>
      <c r="F35" s="54"/>
      <c r="G35" s="54"/>
      <c r="H35" s="55"/>
      <c r="I35" s="56"/>
      <c r="J35" s="62"/>
      <c r="K35" s="55"/>
      <c r="L35" s="58" t="str">
        <f t="shared" si="0"/>
        <v/>
      </c>
      <c r="M35" s="59" t="str">
        <f t="shared" si="1"/>
        <v/>
      </c>
      <c r="N35" s="55"/>
      <c r="O35" s="60"/>
      <c r="P35" s="108"/>
    </row>
    <row r="36" spans="1:16" x14ac:dyDescent="0.2">
      <c r="A36" s="61"/>
      <c r="B36" s="53"/>
      <c r="C36" s="53"/>
      <c r="D36" s="42"/>
      <c r="E36" s="54"/>
      <c r="F36" s="54"/>
      <c r="G36" s="54"/>
      <c r="H36" s="55"/>
      <c r="I36" s="56"/>
      <c r="J36" s="62"/>
      <c r="K36" s="55"/>
      <c r="L36" s="58" t="str">
        <f t="shared" si="0"/>
        <v/>
      </c>
      <c r="M36" s="59" t="str">
        <f t="shared" si="1"/>
        <v/>
      </c>
      <c r="N36" s="55"/>
      <c r="O36" s="60"/>
      <c r="P36" s="108"/>
    </row>
    <row r="37" spans="1:16" x14ac:dyDescent="0.2">
      <c r="A37" s="63"/>
      <c r="B37" s="64"/>
      <c r="C37" s="64"/>
      <c r="D37" s="42"/>
      <c r="E37" s="44"/>
      <c r="F37" s="44"/>
      <c r="G37" s="65"/>
      <c r="H37" s="66"/>
      <c r="I37" s="67"/>
      <c r="J37" s="62"/>
      <c r="K37" s="66"/>
      <c r="L37" s="58" t="str">
        <f t="shared" si="0"/>
        <v/>
      </c>
      <c r="M37" s="59" t="str">
        <f t="shared" si="1"/>
        <v/>
      </c>
      <c r="N37" s="55"/>
      <c r="O37" s="68"/>
      <c r="P37" s="109"/>
    </row>
    <row r="38" spans="1:16" x14ac:dyDescent="0.2">
      <c r="A38" s="61"/>
      <c r="B38" s="53"/>
      <c r="C38" s="53"/>
      <c r="D38" s="42"/>
      <c r="E38" s="54"/>
      <c r="F38" s="54"/>
      <c r="G38" s="69"/>
      <c r="H38" s="55"/>
      <c r="I38" s="56"/>
      <c r="J38" s="62"/>
      <c r="K38" s="55"/>
      <c r="L38" s="58" t="str">
        <f t="shared" si="0"/>
        <v/>
      </c>
      <c r="M38" s="59" t="str">
        <f t="shared" si="1"/>
        <v/>
      </c>
      <c r="N38" s="55"/>
      <c r="O38" s="60"/>
      <c r="P38" s="108"/>
    </row>
    <row r="39" spans="1:16" x14ac:dyDescent="0.2">
      <c r="A39" s="63"/>
      <c r="B39" s="64"/>
      <c r="C39" s="64"/>
      <c r="D39" s="42"/>
      <c r="E39" s="44"/>
      <c r="F39" s="44"/>
      <c r="G39" s="65"/>
      <c r="H39" s="66"/>
      <c r="I39" s="67"/>
      <c r="J39" s="62"/>
      <c r="K39" s="66"/>
      <c r="L39" s="58" t="str">
        <f t="shared" si="0"/>
        <v/>
      </c>
      <c r="M39" s="59" t="str">
        <f t="shared" si="1"/>
        <v/>
      </c>
      <c r="N39" s="55"/>
      <c r="O39" s="68"/>
      <c r="P39" s="109"/>
    </row>
    <row r="40" spans="1:16" x14ac:dyDescent="0.2">
      <c r="A40" s="61"/>
      <c r="B40" s="53"/>
      <c r="C40" s="53"/>
      <c r="D40" s="42"/>
      <c r="E40" s="54"/>
      <c r="F40" s="54"/>
      <c r="G40" s="69"/>
      <c r="H40" s="70"/>
      <c r="I40" s="56"/>
      <c r="J40" s="62"/>
      <c r="K40" s="55"/>
      <c r="L40" s="58" t="str">
        <f t="shared" si="0"/>
        <v/>
      </c>
      <c r="M40" s="59" t="str">
        <f t="shared" si="1"/>
        <v/>
      </c>
      <c r="N40" s="55"/>
      <c r="O40" s="60"/>
      <c r="P40" s="108"/>
    </row>
    <row r="41" spans="1:16" x14ac:dyDescent="0.2">
      <c r="A41" s="63"/>
      <c r="B41" s="64"/>
      <c r="C41" s="64"/>
      <c r="D41" s="42"/>
      <c r="E41" s="44"/>
      <c r="F41" s="44"/>
      <c r="G41" s="44"/>
      <c r="H41" s="55"/>
      <c r="I41" s="67"/>
      <c r="J41" s="62"/>
      <c r="K41" s="71"/>
      <c r="L41" s="58" t="str">
        <f t="shared" si="0"/>
        <v/>
      </c>
      <c r="M41" s="59" t="str">
        <f t="shared" si="1"/>
        <v/>
      </c>
      <c r="N41" s="55"/>
      <c r="O41" s="68"/>
      <c r="P41" s="109"/>
    </row>
    <row r="42" spans="1:16" x14ac:dyDescent="0.2">
      <c r="A42" s="61"/>
      <c r="B42" s="53"/>
      <c r="C42" s="53"/>
      <c r="D42" s="42"/>
      <c r="E42" s="69"/>
      <c r="F42" s="69"/>
      <c r="G42" s="69"/>
      <c r="H42" s="55"/>
      <c r="I42" s="56"/>
      <c r="J42" s="62"/>
      <c r="K42" s="72"/>
      <c r="L42" s="58" t="str">
        <f t="shared" si="0"/>
        <v/>
      </c>
      <c r="M42" s="59" t="str">
        <f t="shared" si="1"/>
        <v/>
      </c>
      <c r="N42" s="55"/>
      <c r="O42" s="60"/>
      <c r="P42" s="108"/>
    </row>
    <row r="43" spans="1:16" x14ac:dyDescent="0.2">
      <c r="A43" s="63"/>
      <c r="B43" s="64"/>
      <c r="C43" s="64"/>
      <c r="D43" s="42"/>
      <c r="E43" s="65"/>
      <c r="F43" s="65"/>
      <c r="G43" s="65"/>
      <c r="H43" s="55"/>
      <c r="I43" s="67"/>
      <c r="J43" s="62"/>
      <c r="K43" s="72"/>
      <c r="L43" s="58" t="str">
        <f t="shared" si="0"/>
        <v/>
      </c>
      <c r="M43" s="59" t="str">
        <f t="shared" si="1"/>
        <v/>
      </c>
      <c r="N43" s="55"/>
      <c r="O43" s="68"/>
      <c r="P43" s="109"/>
    </row>
    <row r="44" spans="1:16" x14ac:dyDescent="0.2">
      <c r="A44" s="61"/>
      <c r="B44" s="73"/>
      <c r="C44" s="53"/>
      <c r="D44" s="42"/>
      <c r="E44" s="69"/>
      <c r="F44" s="69"/>
      <c r="G44" s="69"/>
      <c r="H44" s="55"/>
      <c r="I44" s="56"/>
      <c r="J44" s="62"/>
      <c r="K44" s="72"/>
      <c r="L44" s="58" t="str">
        <f t="shared" si="0"/>
        <v/>
      </c>
      <c r="M44" s="59" t="str">
        <f t="shared" si="1"/>
        <v/>
      </c>
      <c r="N44" s="55"/>
      <c r="O44" s="60"/>
      <c r="P44" s="108"/>
    </row>
    <row r="45" spans="1:16" ht="13.5" thickBot="1" x14ac:dyDescent="0.25">
      <c r="A45" s="74"/>
      <c r="B45" s="104" t="s">
        <v>570</v>
      </c>
      <c r="C45" s="287" t="s">
        <v>139</v>
      </c>
      <c r="D45" s="299" t="s">
        <v>139</v>
      </c>
      <c r="E45" s="523">
        <f>'Pg 19 Inv Overflow'!E28</f>
        <v>0</v>
      </c>
      <c r="F45" s="523">
        <f>'Pg 19 Inv Overflow'!F28</f>
        <v>0</v>
      </c>
      <c r="G45" s="523">
        <f>'Pg 19 Inv Overflow'!G28</f>
        <v>0</v>
      </c>
      <c r="H45" s="523">
        <f>'Pg 19 Inv Overflow'!H28</f>
        <v>0</v>
      </c>
      <c r="I45" s="284" t="s">
        <v>139</v>
      </c>
      <c r="J45" s="523">
        <f>'Pg 19 Inv Overflow'!J28</f>
        <v>0</v>
      </c>
      <c r="K45" s="523">
        <f>'Pg 19 Inv Overflow'!K28</f>
        <v>0</v>
      </c>
      <c r="L45" s="524" t="str">
        <f>IF(G45&gt;H45,G45-H45,"")</f>
        <v/>
      </c>
      <c r="M45" s="525" t="str">
        <f>IF(H45&gt;G45,H45-G45,"")</f>
        <v/>
      </c>
      <c r="N45" s="523">
        <f>'Pg 19 Inv Overflow'!N28</f>
        <v>0</v>
      </c>
      <c r="O45" s="286" t="s">
        <v>139</v>
      </c>
      <c r="P45" s="287" t="s">
        <v>139</v>
      </c>
    </row>
    <row r="46" spans="1:16" ht="13.5" thickBot="1" x14ac:dyDescent="0.25">
      <c r="A46" s="423" t="s">
        <v>139</v>
      </c>
      <c r="B46" s="424" t="s">
        <v>12</v>
      </c>
      <c r="C46" s="423" t="s">
        <v>139</v>
      </c>
      <c r="D46" s="425" t="s">
        <v>139</v>
      </c>
      <c r="E46" s="76">
        <f>SUM(E14:E45)</f>
        <v>0</v>
      </c>
      <c r="F46" s="76">
        <f>SUM(F14:F45)</f>
        <v>0</v>
      </c>
      <c r="G46" s="76">
        <f>SUM(G14:G45)</f>
        <v>0</v>
      </c>
      <c r="H46" s="76">
        <f>SUM(H14:H45)</f>
        <v>0</v>
      </c>
      <c r="I46" s="423" t="s">
        <v>139</v>
      </c>
      <c r="J46" s="76">
        <f>SUM(J14:J45)</f>
        <v>0</v>
      </c>
      <c r="K46" s="76">
        <f>SUM(K14:K45)</f>
        <v>0</v>
      </c>
      <c r="L46" s="76">
        <f>SUM(L14:L45)</f>
        <v>0</v>
      </c>
      <c r="M46" s="77">
        <f>SUM(M14:M45)</f>
        <v>0</v>
      </c>
      <c r="N46" s="77">
        <f>SUM(N14:N45)</f>
        <v>0</v>
      </c>
      <c r="O46" s="423" t="s">
        <v>139</v>
      </c>
      <c r="P46" s="423" t="s">
        <v>139</v>
      </c>
    </row>
    <row r="47" spans="1:16" x14ac:dyDescent="0.2">
      <c r="A47" s="13" t="s">
        <v>200</v>
      </c>
      <c r="B47" s="426"/>
      <c r="C47" s="315"/>
      <c r="D47" s="427"/>
      <c r="E47" s="428"/>
      <c r="F47" s="428"/>
      <c r="G47" s="428"/>
      <c r="H47" s="428"/>
      <c r="I47" s="315"/>
      <c r="J47" s="428"/>
      <c r="K47" s="428"/>
      <c r="L47" s="428"/>
      <c r="M47" s="429"/>
      <c r="N47" s="429"/>
      <c r="O47" s="315"/>
      <c r="P47" s="315"/>
    </row>
    <row r="48" spans="1:16" x14ac:dyDescent="0.2">
      <c r="A48" s="568">
        <v>11</v>
      </c>
      <c r="B48" s="568"/>
      <c r="C48" s="568"/>
      <c r="D48" s="568"/>
      <c r="E48" s="568"/>
      <c r="F48" s="568"/>
      <c r="G48" s="568"/>
      <c r="H48" s="568"/>
      <c r="I48" s="568"/>
      <c r="J48" s="568"/>
      <c r="K48" s="568"/>
      <c r="L48" s="568"/>
      <c r="M48" s="568"/>
      <c r="N48" s="568"/>
      <c r="O48" s="568"/>
      <c r="P48" s="568"/>
    </row>
  </sheetData>
  <sheetProtection password="DAEC" sheet="1"/>
  <mergeCells count="6">
    <mergeCell ref="A48:P48"/>
    <mergeCell ref="C1:G1"/>
    <mergeCell ref="B3:O3"/>
    <mergeCell ref="B4:O4"/>
    <mergeCell ref="I5:K5"/>
    <mergeCell ref="I6:K6"/>
  </mergeCells>
  <pageMargins left="0" right="0" top="0.75" bottom="0.75" header="0.3" footer="0.3"/>
  <pageSetup paperSize="5" scale="8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40"/>
  <sheetViews>
    <sheetView showGridLines="0" zoomScaleNormal="100" workbookViewId="0">
      <selection activeCell="A13" sqref="A13"/>
    </sheetView>
  </sheetViews>
  <sheetFormatPr defaultRowHeight="12.75" x14ac:dyDescent="0.2"/>
  <cols>
    <col min="1" max="1" width="9.140625" style="176"/>
    <col min="2" max="2" width="39.140625" style="176" customWidth="1"/>
    <col min="3" max="3" width="15.7109375" style="176" customWidth="1"/>
    <col min="4" max="4" width="8" style="176" customWidth="1"/>
    <col min="5" max="5" width="11.42578125" style="176" customWidth="1"/>
    <col min="6" max="6" width="12" style="176" customWidth="1"/>
    <col min="7" max="7" width="12.5703125" style="176" customWidth="1"/>
    <col min="8" max="8" width="11.42578125" style="176" customWidth="1"/>
    <col min="9" max="9" width="12" style="176" bestFit="1" customWidth="1"/>
    <col min="10" max="10" width="12.28515625" style="176" customWidth="1"/>
    <col min="11" max="11" width="9.140625" style="176"/>
    <col min="12" max="12" width="11.42578125" style="176" customWidth="1"/>
    <col min="13" max="13" width="10.42578125" style="176" customWidth="1"/>
    <col min="14" max="14" width="12.28515625" style="176" customWidth="1"/>
    <col min="15" max="15" width="11.7109375" style="176" customWidth="1"/>
    <col min="16" max="16" width="10.140625" style="176" customWidth="1"/>
    <col min="17" max="16384" width="9.140625" style="176"/>
  </cols>
  <sheetData>
    <row r="1" spans="1:16" x14ac:dyDescent="0.2">
      <c r="A1" s="243">
        <f>Jurat!G5</f>
        <v>2020</v>
      </c>
      <c r="B1" s="414" t="s">
        <v>157</v>
      </c>
      <c r="C1" s="578" t="str">
        <f>Jurat!A9</f>
        <v>GERMAN FARMERS MUTUAL OF SARDIS INSURANCE ASSOCIATION</v>
      </c>
      <c r="D1" s="578"/>
      <c r="E1" s="578"/>
      <c r="F1" s="578"/>
      <c r="G1" s="578"/>
      <c r="H1" s="13"/>
    </row>
    <row r="2" spans="1:16" x14ac:dyDescent="0.2">
      <c r="H2" s="13"/>
    </row>
    <row r="3" spans="1:16" x14ac:dyDescent="0.2">
      <c r="B3" s="579" t="s">
        <v>423</v>
      </c>
      <c r="C3" s="579"/>
      <c r="D3" s="579"/>
      <c r="E3" s="579"/>
      <c r="F3" s="579"/>
      <c r="G3" s="579"/>
      <c r="H3" s="579"/>
      <c r="I3" s="579"/>
      <c r="J3" s="579"/>
      <c r="K3" s="579"/>
      <c r="L3" s="579"/>
      <c r="M3" s="579"/>
      <c r="N3" s="579"/>
      <c r="O3" s="579"/>
      <c r="P3" s="13"/>
    </row>
    <row r="4" spans="1:16" ht="13.5" thickBot="1" x14ac:dyDescent="0.25">
      <c r="B4" s="584" t="s">
        <v>496</v>
      </c>
      <c r="C4" s="584"/>
      <c r="D4" s="584"/>
      <c r="E4" s="584"/>
      <c r="F4" s="584"/>
      <c r="G4" s="584"/>
      <c r="H4" s="584"/>
      <c r="I4" s="584"/>
      <c r="J4" s="584"/>
      <c r="K4" s="584"/>
      <c r="L4" s="584"/>
      <c r="M4" s="584"/>
      <c r="N4" s="584"/>
      <c r="O4" s="584"/>
    </row>
    <row r="5" spans="1:16" x14ac:dyDescent="0.2">
      <c r="A5" s="415">
        <v>1</v>
      </c>
      <c r="B5" s="175">
        <v>2</v>
      </c>
      <c r="C5" s="179">
        <v>3</v>
      </c>
      <c r="D5" s="179">
        <v>4</v>
      </c>
      <c r="E5" s="179">
        <v>5</v>
      </c>
      <c r="F5" s="430">
        <v>6</v>
      </c>
      <c r="G5" s="175">
        <v>7</v>
      </c>
      <c r="H5" s="179">
        <v>8</v>
      </c>
      <c r="I5" s="175">
        <v>9</v>
      </c>
      <c r="J5" s="179">
        <v>10</v>
      </c>
      <c r="K5" s="175"/>
      <c r="L5" s="381"/>
      <c r="M5" s="175">
        <v>13</v>
      </c>
      <c r="N5" s="179">
        <v>14</v>
      </c>
      <c r="P5" s="13"/>
    </row>
    <row r="6" spans="1:16" x14ac:dyDescent="0.2">
      <c r="A6" s="416"/>
      <c r="B6" s="180" t="s">
        <v>39</v>
      </c>
      <c r="C6" s="416"/>
      <c r="D6" s="416"/>
      <c r="E6" s="416"/>
      <c r="F6" s="431"/>
      <c r="H6" s="181" t="s">
        <v>181</v>
      </c>
      <c r="J6" s="416"/>
      <c r="K6" s="585" t="s">
        <v>201</v>
      </c>
      <c r="L6" s="586"/>
      <c r="N6" s="416"/>
    </row>
    <row r="7" spans="1:16" x14ac:dyDescent="0.2">
      <c r="A7" s="416"/>
      <c r="C7" s="416"/>
      <c r="D7" s="416"/>
      <c r="E7" s="416"/>
      <c r="F7" s="431"/>
      <c r="H7" s="181" t="s">
        <v>202</v>
      </c>
      <c r="I7" s="180"/>
      <c r="J7" s="416"/>
      <c r="K7" s="348">
        <v>11</v>
      </c>
      <c r="L7" s="432">
        <v>12</v>
      </c>
      <c r="N7" s="416"/>
    </row>
    <row r="8" spans="1:16" x14ac:dyDescent="0.2">
      <c r="A8" s="416"/>
      <c r="C8" s="416"/>
      <c r="D8" s="416"/>
      <c r="E8" s="416"/>
      <c r="F8" s="433" t="s">
        <v>191</v>
      </c>
      <c r="H8" s="181" t="s">
        <v>203</v>
      </c>
      <c r="I8" s="180" t="s">
        <v>204</v>
      </c>
      <c r="J8" s="416"/>
      <c r="L8" s="181" t="s">
        <v>201</v>
      </c>
      <c r="M8" s="180" t="s">
        <v>205</v>
      </c>
      <c r="N8" s="181" t="s">
        <v>206</v>
      </c>
    </row>
    <row r="9" spans="1:16" x14ac:dyDescent="0.2">
      <c r="A9" s="416"/>
      <c r="B9" s="180"/>
      <c r="C9" s="416"/>
      <c r="D9" s="416"/>
      <c r="E9" s="181" t="s">
        <v>207</v>
      </c>
      <c r="F9" s="433" t="s">
        <v>202</v>
      </c>
      <c r="G9" s="386"/>
      <c r="H9" s="386" t="s">
        <v>208</v>
      </c>
      <c r="I9" s="180" t="s">
        <v>209</v>
      </c>
      <c r="J9" s="416"/>
      <c r="K9" s="180" t="s">
        <v>210</v>
      </c>
      <c r="L9" s="181" t="s">
        <v>211</v>
      </c>
      <c r="M9" s="180" t="s">
        <v>212</v>
      </c>
      <c r="N9" s="181" t="s">
        <v>213</v>
      </c>
    </row>
    <row r="10" spans="1:16" x14ac:dyDescent="0.2">
      <c r="A10" s="416"/>
      <c r="B10" s="180" t="s">
        <v>214</v>
      </c>
      <c r="C10" s="416"/>
      <c r="D10" s="181" t="s">
        <v>178</v>
      </c>
      <c r="E10" s="181" t="s">
        <v>215</v>
      </c>
      <c r="F10" s="433" t="s">
        <v>216</v>
      </c>
      <c r="G10" s="386"/>
      <c r="H10" s="386" t="s">
        <v>217</v>
      </c>
      <c r="I10" s="180" t="s">
        <v>180</v>
      </c>
      <c r="J10" s="416"/>
      <c r="K10" s="180" t="s">
        <v>184</v>
      </c>
      <c r="L10" s="181" t="s">
        <v>218</v>
      </c>
      <c r="M10" s="180" t="s">
        <v>219</v>
      </c>
      <c r="N10" s="181" t="s">
        <v>220</v>
      </c>
    </row>
    <row r="11" spans="1:16" ht="13.5" thickBot="1" x14ac:dyDescent="0.25">
      <c r="A11" s="133" t="s">
        <v>187</v>
      </c>
      <c r="B11" s="135" t="s">
        <v>403</v>
      </c>
      <c r="C11" s="434" t="s">
        <v>189</v>
      </c>
      <c r="D11" s="133" t="s">
        <v>190</v>
      </c>
      <c r="E11" s="133" t="s">
        <v>221</v>
      </c>
      <c r="F11" s="435" t="s">
        <v>222</v>
      </c>
      <c r="G11" s="386" t="s">
        <v>219</v>
      </c>
      <c r="H11" s="133" t="s">
        <v>175</v>
      </c>
      <c r="I11" s="180" t="s">
        <v>13</v>
      </c>
      <c r="J11" s="133" t="s">
        <v>192</v>
      </c>
      <c r="K11" s="135" t="s">
        <v>196</v>
      </c>
      <c r="L11" s="436" t="s">
        <v>458</v>
      </c>
      <c r="M11" s="135" t="s">
        <v>223</v>
      </c>
      <c r="N11" s="133" t="s">
        <v>223</v>
      </c>
    </row>
    <row r="12" spans="1:16" x14ac:dyDescent="0.2">
      <c r="A12" s="308"/>
      <c r="B12" s="79"/>
      <c r="C12" s="80"/>
      <c r="D12" s="81"/>
      <c r="E12" s="82"/>
      <c r="F12" s="83"/>
      <c r="G12" s="84"/>
      <c r="H12" s="85"/>
      <c r="I12" s="84"/>
      <c r="J12" s="86"/>
      <c r="K12" s="84"/>
      <c r="L12" s="87"/>
      <c r="M12" s="84"/>
      <c r="N12" s="86"/>
    </row>
    <row r="13" spans="1:16" x14ac:dyDescent="0.2">
      <c r="A13" s="309"/>
      <c r="B13" s="89"/>
      <c r="C13" s="90"/>
      <c r="D13" s="91"/>
      <c r="E13" s="92"/>
      <c r="F13" s="55"/>
      <c r="G13" s="94"/>
      <c r="H13" s="95"/>
      <c r="I13" s="94"/>
      <c r="J13" s="55"/>
      <c r="K13" s="94"/>
      <c r="L13" s="66"/>
      <c r="M13" s="94"/>
      <c r="N13" s="55"/>
    </row>
    <row r="14" spans="1:16" x14ac:dyDescent="0.2">
      <c r="A14" s="309"/>
      <c r="B14" s="89"/>
      <c r="C14" s="90"/>
      <c r="D14" s="91"/>
      <c r="E14" s="92"/>
      <c r="F14" s="55"/>
      <c r="G14" s="94"/>
      <c r="H14" s="95"/>
      <c r="I14" s="94"/>
      <c r="J14" s="55"/>
      <c r="K14" s="94"/>
      <c r="L14" s="55"/>
      <c r="M14" s="94"/>
      <c r="N14" s="55"/>
    </row>
    <row r="15" spans="1:16" x14ac:dyDescent="0.2">
      <c r="A15" s="309"/>
      <c r="B15" s="89"/>
      <c r="C15" s="90"/>
      <c r="D15" s="91"/>
      <c r="E15" s="92"/>
      <c r="F15" s="55"/>
      <c r="G15" s="94"/>
      <c r="H15" s="95"/>
      <c r="I15" s="94"/>
      <c r="J15" s="55"/>
      <c r="K15" s="94"/>
      <c r="L15" s="55"/>
      <c r="M15" s="94"/>
      <c r="N15" s="55"/>
    </row>
    <row r="16" spans="1:16" x14ac:dyDescent="0.2">
      <c r="A16" s="309"/>
      <c r="B16" s="89"/>
      <c r="C16" s="90"/>
      <c r="D16" s="91"/>
      <c r="E16" s="92"/>
      <c r="F16" s="55"/>
      <c r="G16" s="94"/>
      <c r="H16" s="95"/>
      <c r="I16" s="94"/>
      <c r="J16" s="55"/>
      <c r="K16" s="94"/>
      <c r="L16" s="55"/>
      <c r="M16" s="94"/>
      <c r="N16" s="55"/>
    </row>
    <row r="17" spans="1:14" x14ac:dyDescent="0.2">
      <c r="A17" s="309"/>
      <c r="B17" s="89"/>
      <c r="C17" s="90"/>
      <c r="D17" s="91"/>
      <c r="E17" s="92"/>
      <c r="F17" s="55"/>
      <c r="G17" s="94"/>
      <c r="H17" s="95"/>
      <c r="I17" s="94"/>
      <c r="J17" s="55"/>
      <c r="K17" s="94"/>
      <c r="L17" s="55"/>
      <c r="M17" s="94"/>
      <c r="N17" s="55"/>
    </row>
    <row r="18" spans="1:14" x14ac:dyDescent="0.2">
      <c r="A18" s="309"/>
      <c r="B18" s="89"/>
      <c r="C18" s="90"/>
      <c r="D18" s="91"/>
      <c r="E18" s="92"/>
      <c r="F18" s="55"/>
      <c r="G18" s="94"/>
      <c r="H18" s="95"/>
      <c r="I18" s="94"/>
      <c r="J18" s="55"/>
      <c r="K18" s="94"/>
      <c r="L18" s="55"/>
      <c r="M18" s="94"/>
      <c r="N18" s="55"/>
    </row>
    <row r="19" spans="1:14" x14ac:dyDescent="0.2">
      <c r="A19" s="309"/>
      <c r="B19" s="89"/>
      <c r="C19" s="90"/>
      <c r="D19" s="91"/>
      <c r="E19" s="92"/>
      <c r="F19" s="55"/>
      <c r="G19" s="94"/>
      <c r="H19" s="95"/>
      <c r="I19" s="94"/>
      <c r="J19" s="55"/>
      <c r="K19" s="94"/>
      <c r="L19" s="55"/>
      <c r="M19" s="94"/>
      <c r="N19" s="55"/>
    </row>
    <row r="20" spans="1:14" x14ac:dyDescent="0.2">
      <c r="A20" s="309"/>
      <c r="B20" s="89"/>
      <c r="C20" s="90"/>
      <c r="D20" s="91"/>
      <c r="E20" s="92"/>
      <c r="F20" s="55"/>
      <c r="G20" s="94"/>
      <c r="H20" s="95"/>
      <c r="I20" s="94"/>
      <c r="J20" s="55"/>
      <c r="K20" s="94"/>
      <c r="L20" s="55"/>
      <c r="M20" s="94"/>
      <c r="N20" s="55"/>
    </row>
    <row r="21" spans="1:14" x14ac:dyDescent="0.2">
      <c r="A21" s="309"/>
      <c r="B21" s="89"/>
      <c r="C21" s="90"/>
      <c r="D21" s="91"/>
      <c r="E21" s="92"/>
      <c r="F21" s="55"/>
      <c r="G21" s="94"/>
      <c r="H21" s="95"/>
      <c r="I21" s="94"/>
      <c r="J21" s="55"/>
      <c r="K21" s="94"/>
      <c r="L21" s="55"/>
      <c r="M21" s="94"/>
      <c r="N21" s="55"/>
    </row>
    <row r="22" spans="1:14" x14ac:dyDescent="0.2">
      <c r="A22" s="309"/>
      <c r="B22" s="89"/>
      <c r="C22" s="90"/>
      <c r="D22" s="91"/>
      <c r="E22" s="92"/>
      <c r="F22" s="55"/>
      <c r="G22" s="94"/>
      <c r="H22" s="95"/>
      <c r="I22" s="94"/>
      <c r="J22" s="55"/>
      <c r="K22" s="94"/>
      <c r="L22" s="55"/>
      <c r="M22" s="94"/>
      <c r="N22" s="55"/>
    </row>
    <row r="23" spans="1:14" x14ac:dyDescent="0.2">
      <c r="A23" s="309"/>
      <c r="B23" s="89"/>
      <c r="C23" s="90"/>
      <c r="D23" s="91"/>
      <c r="E23" s="92"/>
      <c r="F23" s="55"/>
      <c r="G23" s="94"/>
      <c r="H23" s="95"/>
      <c r="I23" s="94"/>
      <c r="J23" s="55"/>
      <c r="K23" s="94"/>
      <c r="L23" s="55"/>
      <c r="M23" s="94"/>
      <c r="N23" s="55"/>
    </row>
    <row r="24" spans="1:14" x14ac:dyDescent="0.2">
      <c r="A24" s="309"/>
      <c r="B24" s="89"/>
      <c r="C24" s="90"/>
      <c r="D24" s="91"/>
      <c r="E24" s="92"/>
      <c r="F24" s="55"/>
      <c r="G24" s="94"/>
      <c r="H24" s="95"/>
      <c r="I24" s="94"/>
      <c r="J24" s="55"/>
      <c r="K24" s="94"/>
      <c r="L24" s="55"/>
      <c r="M24" s="94"/>
      <c r="N24" s="55"/>
    </row>
    <row r="25" spans="1:14" x14ac:dyDescent="0.2">
      <c r="A25" s="309"/>
      <c r="B25" s="89"/>
      <c r="C25" s="90"/>
      <c r="D25" s="91"/>
      <c r="E25" s="92"/>
      <c r="F25" s="55"/>
      <c r="G25" s="94"/>
      <c r="H25" s="95"/>
      <c r="I25" s="94"/>
      <c r="J25" s="55"/>
      <c r="K25" s="94"/>
      <c r="L25" s="55"/>
      <c r="M25" s="94"/>
      <c r="N25" s="55"/>
    </row>
    <row r="26" spans="1:14" x14ac:dyDescent="0.2">
      <c r="A26" s="309"/>
      <c r="B26" s="89"/>
      <c r="C26" s="90"/>
      <c r="D26" s="91"/>
      <c r="E26" s="92"/>
      <c r="F26" s="55"/>
      <c r="G26" s="94"/>
      <c r="H26" s="95"/>
      <c r="I26" s="94"/>
      <c r="J26" s="55"/>
      <c r="K26" s="94"/>
      <c r="L26" s="55"/>
      <c r="M26" s="94"/>
      <c r="N26" s="55"/>
    </row>
    <row r="27" spans="1:14" x14ac:dyDescent="0.2">
      <c r="A27" s="309"/>
      <c r="B27" s="89"/>
      <c r="C27" s="90"/>
      <c r="D27" s="91"/>
      <c r="E27" s="92"/>
      <c r="F27" s="55"/>
      <c r="G27" s="94"/>
      <c r="H27" s="95"/>
      <c r="I27" s="94"/>
      <c r="J27" s="55"/>
      <c r="K27" s="94"/>
      <c r="L27" s="55"/>
      <c r="M27" s="94"/>
      <c r="N27" s="55"/>
    </row>
    <row r="28" spans="1:14" x14ac:dyDescent="0.2">
      <c r="A28" s="309"/>
      <c r="B28" s="89"/>
      <c r="C28" s="90"/>
      <c r="D28" s="91"/>
      <c r="E28" s="92"/>
      <c r="F28" s="55"/>
      <c r="G28" s="94"/>
      <c r="H28" s="95"/>
      <c r="I28" s="94"/>
      <c r="J28" s="55"/>
      <c r="K28" s="94"/>
      <c r="L28" s="55"/>
      <c r="M28" s="94"/>
      <c r="N28" s="55"/>
    </row>
    <row r="29" spans="1:14" x14ac:dyDescent="0.2">
      <c r="A29" s="309"/>
      <c r="B29" s="89"/>
      <c r="C29" s="90"/>
      <c r="D29" s="91"/>
      <c r="E29" s="92"/>
      <c r="F29" s="55"/>
      <c r="G29" s="94"/>
      <c r="H29" s="95"/>
      <c r="I29" s="94"/>
      <c r="J29" s="55"/>
      <c r="K29" s="94"/>
      <c r="L29" s="55"/>
      <c r="M29" s="94"/>
      <c r="N29" s="55"/>
    </row>
    <row r="30" spans="1:14" x14ac:dyDescent="0.2">
      <c r="A30" s="309"/>
      <c r="B30" s="89"/>
      <c r="C30" s="90"/>
      <c r="D30" s="91"/>
      <c r="E30" s="92"/>
      <c r="F30" s="55"/>
      <c r="G30" s="94"/>
      <c r="H30" s="95"/>
      <c r="I30" s="94"/>
      <c r="J30" s="55"/>
      <c r="K30" s="94"/>
      <c r="L30" s="55"/>
      <c r="M30" s="94"/>
      <c r="N30" s="55"/>
    </row>
    <row r="31" spans="1:14" x14ac:dyDescent="0.2">
      <c r="A31" s="309"/>
      <c r="B31" s="89"/>
      <c r="C31" s="90"/>
      <c r="D31" s="91"/>
      <c r="E31" s="92"/>
      <c r="F31" s="55"/>
      <c r="G31" s="94"/>
      <c r="H31" s="95"/>
      <c r="I31" s="94"/>
      <c r="J31" s="55"/>
      <c r="K31" s="94"/>
      <c r="L31" s="55"/>
      <c r="M31" s="94"/>
      <c r="N31" s="55"/>
    </row>
    <row r="32" spans="1:14" x14ac:dyDescent="0.2">
      <c r="A32" s="309"/>
      <c r="B32" s="89"/>
      <c r="C32" s="90"/>
      <c r="D32" s="91"/>
      <c r="E32" s="92"/>
      <c r="F32" s="55"/>
      <c r="G32" s="94"/>
      <c r="H32" s="95"/>
      <c r="I32" s="94"/>
      <c r="J32" s="55"/>
      <c r="K32" s="94"/>
      <c r="L32" s="55"/>
      <c r="M32" s="94"/>
      <c r="N32" s="55"/>
    </row>
    <row r="33" spans="1:16" x14ac:dyDescent="0.2">
      <c r="A33" s="310"/>
      <c r="B33" s="97"/>
      <c r="C33" s="98"/>
      <c r="D33" s="99"/>
      <c r="E33" s="100"/>
      <c r="F33" s="66"/>
      <c r="G33" s="101"/>
      <c r="H33" s="102"/>
      <c r="I33" s="101"/>
      <c r="J33" s="66"/>
      <c r="K33" s="101"/>
      <c r="L33" s="55"/>
      <c r="M33" s="101"/>
      <c r="N33" s="66"/>
    </row>
    <row r="34" spans="1:16" x14ac:dyDescent="0.2">
      <c r="A34" s="309"/>
      <c r="B34" s="89"/>
      <c r="C34" s="90"/>
      <c r="D34" s="91"/>
      <c r="E34" s="92"/>
      <c r="F34" s="55"/>
      <c r="G34" s="94"/>
      <c r="H34" s="95"/>
      <c r="I34" s="94"/>
      <c r="J34" s="55"/>
      <c r="K34" s="94"/>
      <c r="L34" s="66"/>
      <c r="M34" s="94"/>
      <c r="N34" s="55"/>
    </row>
    <row r="35" spans="1:16" x14ac:dyDescent="0.2">
      <c r="A35" s="310"/>
      <c r="B35" s="97"/>
      <c r="C35" s="98"/>
      <c r="D35" s="99"/>
      <c r="E35" s="100"/>
      <c r="F35" s="66"/>
      <c r="G35" s="101"/>
      <c r="H35" s="102"/>
      <c r="I35" s="101"/>
      <c r="J35" s="66"/>
      <c r="K35" s="101"/>
      <c r="L35" s="55"/>
      <c r="M35" s="101"/>
      <c r="N35" s="66"/>
    </row>
    <row r="36" spans="1:16" x14ac:dyDescent="0.2">
      <c r="A36" s="309"/>
      <c r="B36" s="89"/>
      <c r="C36" s="90"/>
      <c r="D36" s="91"/>
      <c r="E36" s="92"/>
      <c r="F36" s="55"/>
      <c r="G36" s="94"/>
      <c r="H36" s="95"/>
      <c r="I36" s="94"/>
      <c r="J36" s="55"/>
      <c r="K36" s="94"/>
      <c r="L36" s="55"/>
      <c r="M36" s="94"/>
      <c r="N36" s="55"/>
    </row>
    <row r="37" spans="1:16" ht="13.5" thickBot="1" x14ac:dyDescent="0.25">
      <c r="A37" s="103"/>
      <c r="B37" s="104" t="s">
        <v>570</v>
      </c>
      <c r="C37" s="296" t="s">
        <v>139</v>
      </c>
      <c r="D37" s="105" t="s">
        <v>139</v>
      </c>
      <c r="E37" s="297" t="s">
        <v>139</v>
      </c>
      <c r="F37" s="298" t="s">
        <v>139</v>
      </c>
      <c r="G37" s="521">
        <f>'Pg 19 Inv Overflow'!G55</f>
        <v>244186</v>
      </c>
      <c r="H37" s="285" t="s">
        <v>139</v>
      </c>
      <c r="I37" s="522">
        <f>'Pg 19 Inv Overflow'!I55</f>
        <v>244186</v>
      </c>
      <c r="J37" s="522">
        <f>'Pg 19 Inv Overflow'!J55</f>
        <v>195805.03</v>
      </c>
      <c r="K37" s="522">
        <f>'Pg 19 Inv Overflow'!K55</f>
        <v>2087.19</v>
      </c>
      <c r="L37" s="522">
        <f>'Pg 19 Inv Overflow'!L55</f>
        <v>0</v>
      </c>
      <c r="M37" s="522">
        <f>'Pg 19 Inv Overflow'!M55</f>
        <v>0</v>
      </c>
      <c r="N37" s="522">
        <f>'Pg 19 Inv Overflow'!N55</f>
        <v>0</v>
      </c>
    </row>
    <row r="38" spans="1:16" ht="13.5" thickBot="1" x14ac:dyDescent="0.25">
      <c r="A38" s="423" t="s">
        <v>139</v>
      </c>
      <c r="B38" s="424" t="s">
        <v>12</v>
      </c>
      <c r="C38" s="423" t="s">
        <v>139</v>
      </c>
      <c r="D38" s="423" t="s">
        <v>139</v>
      </c>
      <c r="E38" s="437" t="s">
        <v>139</v>
      </c>
      <c r="F38" s="423" t="s">
        <v>139</v>
      </c>
      <c r="G38" s="438">
        <f>SUM(G12:G37)</f>
        <v>244186</v>
      </c>
      <c r="H38" s="423" t="s">
        <v>139</v>
      </c>
      <c r="I38" s="438">
        <f t="shared" ref="I38:N38" si="0">SUM(I12:I37)</f>
        <v>244186</v>
      </c>
      <c r="J38" s="76">
        <f t="shared" si="0"/>
        <v>195805.03</v>
      </c>
      <c r="K38" s="76">
        <f t="shared" si="0"/>
        <v>2087.19</v>
      </c>
      <c r="L38" s="438">
        <f t="shared" si="0"/>
        <v>0</v>
      </c>
      <c r="M38" s="76">
        <f t="shared" si="0"/>
        <v>0</v>
      </c>
      <c r="N38" s="77">
        <f t="shared" si="0"/>
        <v>0</v>
      </c>
    </row>
    <row r="39" spans="1:16" x14ac:dyDescent="0.2">
      <c r="H39" s="439"/>
    </row>
    <row r="40" spans="1:16" x14ac:dyDescent="0.2">
      <c r="A40" s="568">
        <v>12</v>
      </c>
      <c r="B40" s="568"/>
      <c r="C40" s="568"/>
      <c r="D40" s="568"/>
      <c r="E40" s="568"/>
      <c r="F40" s="568"/>
      <c r="G40" s="568"/>
      <c r="H40" s="568"/>
      <c r="I40" s="568"/>
      <c r="J40" s="568"/>
      <c r="K40" s="568"/>
      <c r="L40" s="568"/>
      <c r="M40" s="568"/>
      <c r="N40" s="568"/>
      <c r="O40" s="568"/>
      <c r="P40" s="568"/>
    </row>
  </sheetData>
  <sheetProtection password="DAEC" sheet="1"/>
  <mergeCells count="5">
    <mergeCell ref="B4:O4"/>
    <mergeCell ref="K6:L6"/>
    <mergeCell ref="A40:P40"/>
    <mergeCell ref="C1:G1"/>
    <mergeCell ref="B3:O3"/>
  </mergeCells>
  <pageMargins left="0" right="0" top="0.25" bottom="0.25" header="0.3" footer="0.3"/>
  <pageSetup paperSize="5" scale="94" fitToHeight="0" orientation="landscape"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40"/>
  <sheetViews>
    <sheetView showGridLines="0" zoomScaleNormal="100" workbookViewId="0">
      <selection activeCell="B31" sqref="B31"/>
    </sheetView>
  </sheetViews>
  <sheetFormatPr defaultRowHeight="12.75" x14ac:dyDescent="0.2"/>
  <cols>
    <col min="1" max="1" width="9.140625" style="176"/>
    <col min="2" max="2" width="63.7109375" style="176" customWidth="1"/>
    <col min="3" max="3" width="12.5703125" style="176" customWidth="1"/>
    <col min="4" max="4" width="20.7109375" style="176" customWidth="1"/>
    <col min="5" max="5" width="10.42578125" style="176" customWidth="1"/>
    <col min="6" max="6" width="15.28515625" style="176" customWidth="1"/>
    <col min="7" max="7" width="14.140625" style="176" customWidth="1"/>
    <col min="8" max="8" width="18.42578125" style="176" customWidth="1"/>
    <col min="9" max="16384" width="9.140625" style="176"/>
  </cols>
  <sheetData>
    <row r="1" spans="1:9" x14ac:dyDescent="0.2">
      <c r="A1" s="440">
        <f>Jurat!G5</f>
        <v>2020</v>
      </c>
      <c r="B1" s="441" t="s">
        <v>393</v>
      </c>
      <c r="C1" s="589" t="str">
        <f>Jurat!A9</f>
        <v>GERMAN FARMERS MUTUAL OF SARDIS INSURANCE ASSOCIATION</v>
      </c>
      <c r="D1" s="589"/>
      <c r="E1" s="589"/>
      <c r="F1" s="589"/>
      <c r="G1" s="589"/>
      <c r="H1" s="589"/>
    </row>
    <row r="3" spans="1:9" x14ac:dyDescent="0.2">
      <c r="A3" s="579" t="s">
        <v>424</v>
      </c>
      <c r="B3" s="579"/>
      <c r="C3" s="579"/>
      <c r="D3" s="579"/>
      <c r="E3" s="579"/>
      <c r="F3" s="579"/>
      <c r="G3" s="579"/>
      <c r="H3" s="579"/>
      <c r="I3" s="579"/>
    </row>
    <row r="4" spans="1:9" x14ac:dyDescent="0.2">
      <c r="A4" s="587" t="s">
        <v>226</v>
      </c>
      <c r="B4" s="587"/>
      <c r="C4" s="587"/>
      <c r="D4" s="587"/>
      <c r="E4" s="587"/>
      <c r="F4" s="587"/>
      <c r="G4" s="587"/>
      <c r="H4" s="587"/>
      <c r="I4" s="587"/>
    </row>
    <row r="5" spans="1:9" x14ac:dyDescent="0.2">
      <c r="B5" s="173"/>
      <c r="D5" s="180"/>
      <c r="E5" s="180"/>
      <c r="F5" s="180"/>
    </row>
    <row r="6" spans="1:9" ht="13.5" thickBot="1" x14ac:dyDescent="0.25">
      <c r="B6" s="442" t="s">
        <v>494</v>
      </c>
    </row>
    <row r="7" spans="1:9" x14ac:dyDescent="0.2">
      <c r="A7" s="415">
        <v>1</v>
      </c>
      <c r="B7" s="175">
        <v>2</v>
      </c>
      <c r="C7" s="179">
        <v>3</v>
      </c>
      <c r="D7" s="175">
        <v>4</v>
      </c>
      <c r="E7" s="179">
        <v>5</v>
      </c>
      <c r="F7" s="175">
        <v>6</v>
      </c>
      <c r="G7" s="179">
        <v>7</v>
      </c>
      <c r="H7" s="179">
        <v>8</v>
      </c>
    </row>
    <row r="8" spans="1:9" x14ac:dyDescent="0.2">
      <c r="A8" s="181" t="s">
        <v>227</v>
      </c>
      <c r="B8" s="180" t="s">
        <v>39</v>
      </c>
      <c r="C8" s="181" t="s">
        <v>228</v>
      </c>
      <c r="D8" s="180" t="s">
        <v>229</v>
      </c>
      <c r="E8" s="181" t="s">
        <v>230</v>
      </c>
      <c r="F8" s="180" t="s">
        <v>231</v>
      </c>
      <c r="G8" s="405" t="s">
        <v>232</v>
      </c>
      <c r="H8" s="181" t="s">
        <v>233</v>
      </c>
    </row>
    <row r="9" spans="1:9" x14ac:dyDescent="0.2">
      <c r="A9" s="416"/>
      <c r="B9" s="443" t="s">
        <v>234</v>
      </c>
      <c r="C9" s="181" t="s">
        <v>190</v>
      </c>
      <c r="D9" s="173"/>
      <c r="E9" s="181" t="s">
        <v>235</v>
      </c>
      <c r="F9" s="180" t="s">
        <v>236</v>
      </c>
      <c r="G9" s="405"/>
      <c r="H9" s="181" t="s">
        <v>237</v>
      </c>
    </row>
    <row r="10" spans="1:9" ht="13.5" thickBot="1" x14ac:dyDescent="0.25">
      <c r="A10" s="444"/>
      <c r="B10" s="445" t="s">
        <v>238</v>
      </c>
      <c r="C10" s="434"/>
      <c r="D10" s="446"/>
      <c r="E10" s="133" t="s">
        <v>239</v>
      </c>
      <c r="F10" s="135" t="s">
        <v>240</v>
      </c>
      <c r="G10" s="447"/>
      <c r="H10" s="434"/>
    </row>
    <row r="11" spans="1:9" x14ac:dyDescent="0.2">
      <c r="A11" s="110" t="s">
        <v>626</v>
      </c>
      <c r="B11" s="111"/>
      <c r="C11" s="112"/>
      <c r="D11" s="111"/>
      <c r="E11" s="113"/>
      <c r="F11" s="114"/>
      <c r="G11" s="115"/>
      <c r="H11" s="115"/>
    </row>
    <row r="12" spans="1:9" x14ac:dyDescent="0.2">
      <c r="A12" s="52" t="s">
        <v>636</v>
      </c>
      <c r="B12" s="116" t="s">
        <v>627</v>
      </c>
      <c r="C12" s="117" t="s">
        <v>646</v>
      </c>
      <c r="D12" s="116" t="s">
        <v>645</v>
      </c>
      <c r="E12" s="118">
        <v>787.62799999999993</v>
      </c>
      <c r="F12" s="119">
        <v>27636.95</v>
      </c>
      <c r="G12" s="120"/>
      <c r="H12" s="120"/>
    </row>
    <row r="13" spans="1:9" x14ac:dyDescent="0.2">
      <c r="A13" s="110" t="s">
        <v>637</v>
      </c>
      <c r="B13" s="111" t="s">
        <v>628</v>
      </c>
      <c r="C13" s="117" t="s">
        <v>646</v>
      </c>
      <c r="D13" s="116" t="s">
        <v>645</v>
      </c>
      <c r="E13" s="113">
        <v>484.20099999999991</v>
      </c>
      <c r="F13" s="114">
        <v>13851.999999999998</v>
      </c>
      <c r="G13" s="115"/>
      <c r="H13" s="115"/>
    </row>
    <row r="14" spans="1:9" x14ac:dyDescent="0.2">
      <c r="A14" s="52" t="s">
        <v>638</v>
      </c>
      <c r="B14" s="116" t="s">
        <v>629</v>
      </c>
      <c r="C14" s="117" t="s">
        <v>646</v>
      </c>
      <c r="D14" s="116" t="s">
        <v>645</v>
      </c>
      <c r="E14" s="118">
        <v>2093.1379999999999</v>
      </c>
      <c r="F14" s="119">
        <v>29796.620000000003</v>
      </c>
      <c r="G14" s="120"/>
      <c r="H14" s="120"/>
    </row>
    <row r="15" spans="1:9" x14ac:dyDescent="0.2">
      <c r="A15" s="52" t="s">
        <v>639</v>
      </c>
      <c r="B15" s="116" t="s">
        <v>630</v>
      </c>
      <c r="C15" s="117" t="s">
        <v>646</v>
      </c>
      <c r="D15" s="116" t="s">
        <v>645</v>
      </c>
      <c r="E15" s="118">
        <v>626.52600000000007</v>
      </c>
      <c r="F15" s="121">
        <v>13695.42</v>
      </c>
      <c r="G15" s="120"/>
      <c r="H15" s="120"/>
    </row>
    <row r="16" spans="1:9" x14ac:dyDescent="0.2">
      <c r="A16" s="52" t="s">
        <v>640</v>
      </c>
      <c r="B16" s="122" t="s">
        <v>631</v>
      </c>
      <c r="C16" s="117" t="s">
        <v>646</v>
      </c>
      <c r="D16" s="116" t="s">
        <v>645</v>
      </c>
      <c r="E16" s="123">
        <v>265.42499999999995</v>
      </c>
      <c r="F16" s="124">
        <v>9550.4200000000019</v>
      </c>
      <c r="G16" s="125"/>
      <c r="H16" s="125"/>
    </row>
    <row r="17" spans="1:8" x14ac:dyDescent="0.2">
      <c r="A17" s="52" t="s">
        <v>641</v>
      </c>
      <c r="B17" s="53" t="s">
        <v>632</v>
      </c>
      <c r="C17" s="117" t="s">
        <v>646</v>
      </c>
      <c r="D17" s="116" t="s">
        <v>645</v>
      </c>
      <c r="E17" s="118">
        <v>727.89599999999984</v>
      </c>
      <c r="F17" s="126">
        <v>29056.19</v>
      </c>
      <c r="G17" s="120"/>
      <c r="H17" s="115"/>
    </row>
    <row r="18" spans="1:8" x14ac:dyDescent="0.2">
      <c r="A18" s="52" t="s">
        <v>642</v>
      </c>
      <c r="B18" s="53" t="s">
        <v>633</v>
      </c>
      <c r="C18" s="117" t="s">
        <v>646</v>
      </c>
      <c r="D18" s="116" t="s">
        <v>645</v>
      </c>
      <c r="E18" s="118">
        <v>103.628</v>
      </c>
      <c r="F18" s="127">
        <v>7708.28</v>
      </c>
      <c r="G18" s="120"/>
      <c r="H18" s="120"/>
    </row>
    <row r="19" spans="1:8" x14ac:dyDescent="0.2">
      <c r="A19" s="52" t="s">
        <v>643</v>
      </c>
      <c r="B19" s="53" t="s">
        <v>634</v>
      </c>
      <c r="C19" s="117" t="s">
        <v>646</v>
      </c>
      <c r="D19" s="116" t="s">
        <v>645</v>
      </c>
      <c r="E19" s="118">
        <v>537.86</v>
      </c>
      <c r="F19" s="127">
        <v>32726.030000000002</v>
      </c>
      <c r="G19" s="120"/>
      <c r="H19" s="120"/>
    </row>
    <row r="20" spans="1:8" x14ac:dyDescent="0.2">
      <c r="A20" s="52" t="s">
        <v>644</v>
      </c>
      <c r="B20" s="53" t="s">
        <v>635</v>
      </c>
      <c r="C20" s="117" t="s">
        <v>646</v>
      </c>
      <c r="D20" s="116" t="s">
        <v>645</v>
      </c>
      <c r="E20" s="118">
        <v>640.69299999999998</v>
      </c>
      <c r="F20" s="127">
        <v>30183.120000000003</v>
      </c>
      <c r="G20" s="120"/>
      <c r="H20" s="120"/>
    </row>
    <row r="21" spans="1:8" x14ac:dyDescent="0.2">
      <c r="A21" s="52"/>
      <c r="B21" s="53"/>
      <c r="C21" s="117"/>
      <c r="D21" s="53"/>
      <c r="E21" s="118"/>
      <c r="F21" s="127"/>
      <c r="G21" s="120"/>
      <c r="H21" s="120"/>
    </row>
    <row r="22" spans="1:8" x14ac:dyDescent="0.2">
      <c r="A22" s="52"/>
      <c r="B22" s="53"/>
      <c r="C22" s="117"/>
      <c r="D22" s="53"/>
      <c r="E22" s="118"/>
      <c r="F22" s="127"/>
      <c r="G22" s="120"/>
      <c r="H22" s="120"/>
    </row>
    <row r="23" spans="1:8" x14ac:dyDescent="0.2">
      <c r="A23" s="52"/>
      <c r="B23" s="53"/>
      <c r="C23" s="117"/>
      <c r="D23" s="53"/>
      <c r="E23" s="118"/>
      <c r="F23" s="127"/>
      <c r="G23" s="120"/>
      <c r="H23" s="120"/>
    </row>
    <row r="24" spans="1:8" x14ac:dyDescent="0.2">
      <c r="A24" s="52"/>
      <c r="B24" s="53"/>
      <c r="C24" s="117"/>
      <c r="D24" s="53"/>
      <c r="E24" s="118"/>
      <c r="F24" s="127"/>
      <c r="G24" s="120"/>
      <c r="H24" s="120"/>
    </row>
    <row r="25" spans="1:8" x14ac:dyDescent="0.2">
      <c r="A25" s="52"/>
      <c r="B25" s="53"/>
      <c r="C25" s="117"/>
      <c r="D25" s="53"/>
      <c r="E25" s="118"/>
      <c r="F25" s="127"/>
      <c r="G25" s="120"/>
      <c r="H25" s="120"/>
    </row>
    <row r="26" spans="1:8" x14ac:dyDescent="0.2">
      <c r="A26" s="52"/>
      <c r="B26" s="53"/>
      <c r="C26" s="117"/>
      <c r="D26" s="53"/>
      <c r="E26" s="118"/>
      <c r="F26" s="127"/>
      <c r="G26" s="120"/>
      <c r="H26" s="120"/>
    </row>
    <row r="27" spans="1:8" x14ac:dyDescent="0.2">
      <c r="A27" s="52"/>
      <c r="B27" s="53"/>
      <c r="C27" s="117"/>
      <c r="D27" s="53"/>
      <c r="E27" s="118"/>
      <c r="F27" s="127"/>
      <c r="G27" s="120"/>
      <c r="H27" s="120"/>
    </row>
    <row r="28" spans="1:8" x14ac:dyDescent="0.2">
      <c r="A28" s="52"/>
      <c r="B28" s="53"/>
      <c r="C28" s="117"/>
      <c r="D28" s="53"/>
      <c r="E28" s="118"/>
      <c r="F28" s="127"/>
      <c r="G28" s="120"/>
      <c r="H28" s="120"/>
    </row>
    <row r="29" spans="1:8" x14ac:dyDescent="0.2">
      <c r="A29" s="52"/>
      <c r="B29" s="53"/>
      <c r="C29" s="117"/>
      <c r="D29" s="53"/>
      <c r="E29" s="118"/>
      <c r="F29" s="127"/>
      <c r="G29" s="120"/>
      <c r="H29" s="120"/>
    </row>
    <row r="30" spans="1:8" x14ac:dyDescent="0.2">
      <c r="A30" s="52"/>
      <c r="B30" s="53"/>
      <c r="C30" s="73"/>
      <c r="D30" s="53"/>
      <c r="E30" s="118"/>
      <c r="F30" s="128"/>
      <c r="G30" s="120"/>
      <c r="H30" s="120"/>
    </row>
    <row r="31" spans="1:8" x14ac:dyDescent="0.2">
      <c r="A31" s="52"/>
      <c r="B31" s="53"/>
      <c r="C31" s="73"/>
      <c r="D31" s="53"/>
      <c r="E31" s="118"/>
      <c r="F31" s="128"/>
      <c r="G31" s="120"/>
      <c r="H31" s="120"/>
    </row>
    <row r="32" spans="1:8" x14ac:dyDescent="0.2">
      <c r="A32" s="110"/>
      <c r="B32" s="111"/>
      <c r="C32" s="129"/>
      <c r="D32" s="111"/>
      <c r="E32" s="113"/>
      <c r="F32" s="128"/>
      <c r="G32" s="120"/>
      <c r="H32" s="120"/>
    </row>
    <row r="33" spans="1:8" x14ac:dyDescent="0.2">
      <c r="A33" s="52"/>
      <c r="B33" s="116"/>
      <c r="C33" s="73"/>
      <c r="D33" s="116"/>
      <c r="E33" s="118"/>
      <c r="F33" s="130"/>
      <c r="G33" s="120"/>
      <c r="H33" s="120"/>
    </row>
    <row r="34" spans="1:8" x14ac:dyDescent="0.2">
      <c r="A34" s="110"/>
      <c r="B34" s="111"/>
      <c r="C34" s="129"/>
      <c r="D34" s="111"/>
      <c r="E34" s="113"/>
      <c r="F34" s="97"/>
      <c r="G34" s="115"/>
      <c r="H34" s="115"/>
    </row>
    <row r="35" spans="1:8" x14ac:dyDescent="0.2">
      <c r="A35" s="52"/>
      <c r="B35" s="116"/>
      <c r="C35" s="73"/>
      <c r="D35" s="116"/>
      <c r="E35" s="118"/>
      <c r="F35" s="89"/>
      <c r="G35" s="120"/>
      <c r="H35" s="120"/>
    </row>
    <row r="36" spans="1:8" x14ac:dyDescent="0.2">
      <c r="A36" s="110"/>
      <c r="B36" s="111"/>
      <c r="C36" s="129"/>
      <c r="D36" s="111"/>
      <c r="E36" s="113"/>
      <c r="F36" s="97"/>
      <c r="G36" s="115"/>
      <c r="H36" s="115"/>
    </row>
    <row r="37" spans="1:8" ht="13.5" thickBot="1" x14ac:dyDescent="0.25">
      <c r="A37" s="483"/>
      <c r="B37" s="484"/>
      <c r="C37" s="485"/>
      <c r="D37" s="484"/>
      <c r="E37" s="486"/>
      <c r="F37" s="131"/>
      <c r="G37" s="132"/>
      <c r="H37" s="132"/>
    </row>
    <row r="38" spans="1:8" ht="13.5" thickBot="1" x14ac:dyDescent="0.25">
      <c r="A38" s="133" t="s">
        <v>139</v>
      </c>
      <c r="B38" s="134" t="s">
        <v>12</v>
      </c>
      <c r="C38" s="133" t="s">
        <v>139</v>
      </c>
      <c r="D38" s="135" t="s">
        <v>139</v>
      </c>
      <c r="E38" s="133" t="s">
        <v>139</v>
      </c>
      <c r="F38" s="136">
        <f>SUM(F11:F37)</f>
        <v>194205.03</v>
      </c>
      <c r="G38" s="136">
        <f>SUM(G11:G37)</f>
        <v>0</v>
      </c>
      <c r="H38" s="136">
        <f>SUM(H11:H37)</f>
        <v>0</v>
      </c>
    </row>
    <row r="39" spans="1:8" x14ac:dyDescent="0.2">
      <c r="A39" s="588" t="s">
        <v>241</v>
      </c>
      <c r="B39" s="588"/>
      <c r="C39" s="588"/>
      <c r="D39" s="588"/>
      <c r="E39" s="588"/>
      <c r="F39" s="588"/>
      <c r="G39" s="588"/>
      <c r="H39" s="588"/>
    </row>
    <row r="40" spans="1:8" x14ac:dyDescent="0.2">
      <c r="A40" s="568">
        <v>13</v>
      </c>
      <c r="B40" s="568"/>
      <c r="C40" s="568"/>
      <c r="D40" s="568"/>
      <c r="E40" s="568"/>
      <c r="F40" s="568"/>
      <c r="G40" s="568"/>
      <c r="H40" s="568"/>
    </row>
  </sheetData>
  <mergeCells count="5">
    <mergeCell ref="A40:H40"/>
    <mergeCell ref="A3:I3"/>
    <mergeCell ref="A4:I4"/>
    <mergeCell ref="A39:H39"/>
    <mergeCell ref="C1:H1"/>
  </mergeCells>
  <pageMargins left="0.45" right="0.45" top="0.75" bottom="0.75" header="0.3" footer="0.3"/>
  <pageSetup paperSize="5" fitToWidth="0" fitToHeight="0" orientation="landscape"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O45"/>
  <sheetViews>
    <sheetView showGridLines="0" zoomScaleNormal="100" zoomScaleSheetLayoutView="80" workbookViewId="0">
      <selection activeCell="B17" sqref="B17"/>
    </sheetView>
  </sheetViews>
  <sheetFormatPr defaultRowHeight="12.75" x14ac:dyDescent="0.2"/>
  <cols>
    <col min="1" max="1" width="9.140625" style="176"/>
    <col min="2" max="2" width="49.85546875" style="176" customWidth="1"/>
    <col min="3" max="3" width="8.42578125" style="176" customWidth="1"/>
    <col min="4" max="4" width="18.140625" style="176" customWidth="1"/>
    <col min="5" max="5" width="8.42578125" style="176" bestFit="1" customWidth="1"/>
    <col min="6" max="6" width="13.28515625" style="176" customWidth="1"/>
    <col min="7" max="7" width="8" style="176" customWidth="1"/>
    <col min="8" max="8" width="11.140625" style="176" customWidth="1"/>
    <col min="9" max="9" width="10" style="176" bestFit="1" customWidth="1"/>
    <col min="10" max="10" width="10" style="176" customWidth="1"/>
    <col min="11" max="11" width="9.7109375" style="176" customWidth="1"/>
    <col min="12" max="13" width="9.140625" style="176"/>
    <col min="14" max="14" width="13.28515625" style="176" customWidth="1"/>
    <col min="15" max="15" width="13.5703125" style="176" customWidth="1"/>
    <col min="16" max="16384" width="9.140625" style="176"/>
  </cols>
  <sheetData>
    <row r="1" spans="1:15" x14ac:dyDescent="0.2">
      <c r="A1" s="448">
        <f>Jurat!G5</f>
        <v>2020</v>
      </c>
      <c r="B1" s="441" t="s">
        <v>394</v>
      </c>
      <c r="C1" s="594" t="str">
        <f>Jurat!A9</f>
        <v>GERMAN FARMERS MUTUAL OF SARDIS INSURANCE ASSOCIATION</v>
      </c>
      <c r="D1" s="594"/>
      <c r="E1" s="594"/>
      <c r="F1" s="594"/>
      <c r="G1" s="594"/>
      <c r="H1" s="594"/>
      <c r="I1" s="594"/>
      <c r="J1" s="594"/>
      <c r="K1" s="594"/>
    </row>
    <row r="3" spans="1:15" x14ac:dyDescent="0.2">
      <c r="A3" s="579" t="s">
        <v>425</v>
      </c>
      <c r="B3" s="579"/>
      <c r="C3" s="579"/>
      <c r="D3" s="579"/>
      <c r="E3" s="579"/>
      <c r="F3" s="579"/>
      <c r="G3" s="579"/>
      <c r="H3" s="579"/>
      <c r="I3" s="579"/>
      <c r="J3" s="579"/>
      <c r="K3" s="579"/>
      <c r="L3" s="579"/>
      <c r="M3" s="579"/>
      <c r="N3" s="579"/>
      <c r="O3" s="579"/>
    </row>
    <row r="4" spans="1:15" x14ac:dyDescent="0.2">
      <c r="A4" s="593" t="s">
        <v>402</v>
      </c>
      <c r="B4" s="593"/>
      <c r="C4" s="593"/>
      <c r="D4" s="593"/>
      <c r="E4" s="593"/>
      <c r="F4" s="593"/>
      <c r="G4" s="593"/>
      <c r="H4" s="593"/>
      <c r="I4" s="593"/>
      <c r="J4" s="593"/>
      <c r="K4" s="593"/>
      <c r="L4" s="593"/>
      <c r="M4" s="593"/>
      <c r="N4" s="593"/>
      <c r="O4" s="593"/>
    </row>
    <row r="5" spans="1:15" x14ac:dyDescent="0.2">
      <c r="B5" s="173"/>
    </row>
    <row r="6" spans="1:15" ht="13.5" thickBot="1" x14ac:dyDescent="0.25">
      <c r="B6" s="442" t="s">
        <v>494</v>
      </c>
    </row>
    <row r="7" spans="1:15" x14ac:dyDescent="0.2">
      <c r="A7" s="179">
        <v>1</v>
      </c>
      <c r="B7" s="175">
        <v>2</v>
      </c>
      <c r="C7" s="179">
        <v>3</v>
      </c>
      <c r="D7" s="175">
        <v>4</v>
      </c>
      <c r="E7" s="179">
        <v>5</v>
      </c>
      <c r="F7" s="175">
        <v>6</v>
      </c>
      <c r="G7" s="179">
        <v>7</v>
      </c>
      <c r="H7" s="175">
        <v>8</v>
      </c>
      <c r="I7" s="179">
        <v>9</v>
      </c>
      <c r="J7" s="175">
        <v>10</v>
      </c>
      <c r="K7" s="179">
        <v>11</v>
      </c>
      <c r="L7" s="175">
        <v>12</v>
      </c>
      <c r="M7" s="179">
        <v>13</v>
      </c>
      <c r="N7" s="175">
        <v>14</v>
      </c>
      <c r="O7" s="179">
        <v>15</v>
      </c>
    </row>
    <row r="8" spans="1:15" x14ac:dyDescent="0.2">
      <c r="A8" s="181"/>
      <c r="B8" s="180" t="s">
        <v>39</v>
      </c>
      <c r="C8" s="181"/>
      <c r="D8" s="180"/>
      <c r="E8" s="181"/>
      <c r="F8" s="180"/>
      <c r="G8" s="181"/>
      <c r="H8" s="180"/>
      <c r="I8" s="181"/>
      <c r="J8" s="180"/>
      <c r="K8" s="181"/>
      <c r="L8" s="180"/>
      <c r="M8" s="181"/>
      <c r="N8" s="180"/>
      <c r="O8" s="181"/>
    </row>
    <row r="9" spans="1:15" x14ac:dyDescent="0.2">
      <c r="A9" s="405"/>
      <c r="B9" s="590" t="s">
        <v>443</v>
      </c>
      <c r="C9" s="405"/>
      <c r="D9" s="590" t="s">
        <v>442</v>
      </c>
      <c r="E9" s="181"/>
      <c r="F9" s="590" t="s">
        <v>440</v>
      </c>
      <c r="G9" s="181"/>
      <c r="H9" s="590" t="s">
        <v>439</v>
      </c>
      <c r="I9" s="181"/>
      <c r="J9" s="590" t="s">
        <v>437</v>
      </c>
      <c r="K9" s="590" t="s">
        <v>436</v>
      </c>
      <c r="L9" s="180"/>
      <c r="M9" s="181"/>
      <c r="N9" s="590" t="s">
        <v>434</v>
      </c>
      <c r="O9" s="590" t="s">
        <v>435</v>
      </c>
    </row>
    <row r="10" spans="1:15" x14ac:dyDescent="0.2">
      <c r="A10" s="405"/>
      <c r="B10" s="591"/>
      <c r="C10" s="405"/>
      <c r="D10" s="591"/>
      <c r="E10" s="590" t="s">
        <v>441</v>
      </c>
      <c r="F10" s="591"/>
      <c r="G10" s="595" t="s">
        <v>232</v>
      </c>
      <c r="H10" s="591"/>
      <c r="I10" s="590" t="s">
        <v>438</v>
      </c>
      <c r="J10" s="591"/>
      <c r="K10" s="591"/>
      <c r="L10" s="180"/>
      <c r="M10" s="181"/>
      <c r="N10" s="591"/>
      <c r="O10" s="591"/>
    </row>
    <row r="11" spans="1:15" x14ac:dyDescent="0.2">
      <c r="A11" s="405"/>
      <c r="B11" s="591"/>
      <c r="C11" s="405"/>
      <c r="D11" s="591"/>
      <c r="E11" s="591"/>
      <c r="F11" s="591"/>
      <c r="G11" s="596"/>
      <c r="H11" s="591"/>
      <c r="I11" s="591"/>
      <c r="J11" s="591"/>
      <c r="K11" s="591"/>
      <c r="L11" s="180" t="s">
        <v>242</v>
      </c>
      <c r="M11" s="181" t="s">
        <v>243</v>
      </c>
      <c r="N11" s="591"/>
      <c r="O11" s="591"/>
    </row>
    <row r="12" spans="1:15" x14ac:dyDescent="0.2">
      <c r="A12" s="405"/>
      <c r="B12" s="591"/>
      <c r="C12" s="405"/>
      <c r="D12" s="591"/>
      <c r="E12" s="591"/>
      <c r="F12" s="591"/>
      <c r="G12" s="596"/>
      <c r="H12" s="591"/>
      <c r="I12" s="591"/>
      <c r="J12" s="591"/>
      <c r="K12" s="591"/>
      <c r="L12" s="180" t="s">
        <v>244</v>
      </c>
      <c r="M12" s="181" t="s">
        <v>245</v>
      </c>
      <c r="N12" s="591"/>
      <c r="O12" s="591"/>
    </row>
    <row r="13" spans="1:15" ht="14.25" customHeight="1" thickBot="1" x14ac:dyDescent="0.25">
      <c r="A13" s="181" t="s">
        <v>187</v>
      </c>
      <c r="B13" s="592"/>
      <c r="C13" s="133" t="s">
        <v>246</v>
      </c>
      <c r="D13" s="592"/>
      <c r="E13" s="592"/>
      <c r="F13" s="592"/>
      <c r="G13" s="597"/>
      <c r="H13" s="592"/>
      <c r="I13" s="592"/>
      <c r="J13" s="592"/>
      <c r="K13" s="592"/>
      <c r="L13" s="135" t="s">
        <v>247</v>
      </c>
      <c r="M13" s="133" t="s">
        <v>247</v>
      </c>
      <c r="N13" s="592"/>
      <c r="O13" s="592"/>
    </row>
    <row r="14" spans="1:15" x14ac:dyDescent="0.2">
      <c r="A14" s="137"/>
      <c r="B14" s="138"/>
      <c r="C14" s="112"/>
      <c r="D14" s="139"/>
      <c r="E14" s="140"/>
      <c r="F14" s="66"/>
      <c r="G14" s="66"/>
      <c r="H14" s="66"/>
      <c r="I14" s="66"/>
      <c r="J14" s="66"/>
      <c r="K14" s="66"/>
      <c r="L14" s="66"/>
      <c r="M14" s="66"/>
      <c r="N14" s="66"/>
      <c r="O14" s="66"/>
    </row>
    <row r="15" spans="1:15" x14ac:dyDescent="0.2">
      <c r="A15" s="52"/>
      <c r="B15" s="141"/>
      <c r="C15" s="117"/>
      <c r="D15" s="142"/>
      <c r="E15" s="143"/>
      <c r="F15" s="55"/>
      <c r="G15" s="55"/>
      <c r="H15" s="55"/>
      <c r="I15" s="55"/>
      <c r="J15" s="55"/>
      <c r="K15" s="55"/>
      <c r="L15" s="55"/>
      <c r="M15" s="55"/>
      <c r="N15" s="55"/>
      <c r="O15" s="55"/>
    </row>
    <row r="16" spans="1:15" x14ac:dyDescent="0.2">
      <c r="A16" s="52"/>
      <c r="B16" s="141" t="s">
        <v>600</v>
      </c>
      <c r="C16" s="117"/>
      <c r="D16" s="142"/>
      <c r="E16" s="143"/>
      <c r="F16" s="55"/>
      <c r="G16" s="55"/>
      <c r="H16" s="55"/>
      <c r="I16" s="55"/>
      <c r="J16" s="55"/>
      <c r="K16" s="55"/>
      <c r="L16" s="55"/>
      <c r="M16" s="55"/>
      <c r="N16" s="55"/>
      <c r="O16" s="55"/>
    </row>
    <row r="17" spans="1:15" x14ac:dyDescent="0.2">
      <c r="A17" s="52"/>
      <c r="B17" s="141"/>
      <c r="C17" s="117"/>
      <c r="D17" s="142"/>
      <c r="E17" s="143"/>
      <c r="F17" s="55"/>
      <c r="G17" s="55"/>
      <c r="H17" s="55"/>
      <c r="I17" s="55"/>
      <c r="J17" s="55"/>
      <c r="K17" s="55"/>
      <c r="L17" s="55"/>
      <c r="M17" s="55"/>
      <c r="N17" s="55"/>
      <c r="O17" s="55"/>
    </row>
    <row r="18" spans="1:15" x14ac:dyDescent="0.2">
      <c r="A18" s="52"/>
      <c r="B18" s="141"/>
      <c r="C18" s="117"/>
      <c r="D18" s="142"/>
      <c r="E18" s="143"/>
      <c r="F18" s="55"/>
      <c r="G18" s="55"/>
      <c r="H18" s="55"/>
      <c r="I18" s="55"/>
      <c r="J18" s="55"/>
      <c r="K18" s="55"/>
      <c r="L18" s="55"/>
      <c r="M18" s="55"/>
      <c r="N18" s="55"/>
      <c r="O18" s="55"/>
    </row>
    <row r="19" spans="1:15" x14ac:dyDescent="0.2">
      <c r="A19" s="52"/>
      <c r="B19" s="141"/>
      <c r="C19" s="117"/>
      <c r="D19" s="142"/>
      <c r="E19" s="143"/>
      <c r="F19" s="55"/>
      <c r="G19" s="55"/>
      <c r="H19" s="55"/>
      <c r="I19" s="55"/>
      <c r="J19" s="55"/>
      <c r="K19" s="55"/>
      <c r="L19" s="55"/>
      <c r="M19" s="55"/>
      <c r="N19" s="55"/>
      <c r="O19" s="55"/>
    </row>
    <row r="20" spans="1:15" x14ac:dyDescent="0.2">
      <c r="A20" s="52"/>
      <c r="B20" s="141"/>
      <c r="C20" s="117"/>
      <c r="D20" s="142"/>
      <c r="E20" s="143"/>
      <c r="F20" s="55"/>
      <c r="G20" s="55"/>
      <c r="H20" s="55"/>
      <c r="I20" s="55"/>
      <c r="J20" s="55"/>
      <c r="K20" s="55"/>
      <c r="L20" s="55"/>
      <c r="M20" s="55"/>
      <c r="N20" s="55"/>
      <c r="O20" s="55"/>
    </row>
    <row r="21" spans="1:15" x14ac:dyDescent="0.2">
      <c r="A21" s="52"/>
      <c r="B21" s="141"/>
      <c r="C21" s="117"/>
      <c r="D21" s="142"/>
      <c r="E21" s="143"/>
      <c r="F21" s="55"/>
      <c r="G21" s="55"/>
      <c r="H21" s="55"/>
      <c r="I21" s="55"/>
      <c r="J21" s="55"/>
      <c r="K21" s="55"/>
      <c r="L21" s="55"/>
      <c r="M21" s="55"/>
      <c r="N21" s="55"/>
      <c r="O21" s="55"/>
    </row>
    <row r="22" spans="1:15" x14ac:dyDescent="0.2">
      <c r="A22" s="52"/>
      <c r="B22" s="141"/>
      <c r="C22" s="117"/>
      <c r="D22" s="142"/>
      <c r="E22" s="143"/>
      <c r="F22" s="55"/>
      <c r="G22" s="55"/>
      <c r="H22" s="55"/>
      <c r="I22" s="55"/>
      <c r="J22" s="55"/>
      <c r="K22" s="55"/>
      <c r="L22" s="55"/>
      <c r="M22" s="55"/>
      <c r="N22" s="55"/>
      <c r="O22" s="55"/>
    </row>
    <row r="23" spans="1:15" x14ac:dyDescent="0.2">
      <c r="A23" s="52"/>
      <c r="B23" s="141"/>
      <c r="C23" s="117"/>
      <c r="D23" s="142"/>
      <c r="E23" s="143"/>
      <c r="F23" s="55"/>
      <c r="G23" s="55"/>
      <c r="H23" s="55"/>
      <c r="I23" s="55"/>
      <c r="J23" s="55"/>
      <c r="K23" s="55"/>
      <c r="L23" s="55"/>
      <c r="M23" s="55"/>
      <c r="N23" s="55"/>
      <c r="O23" s="55"/>
    </row>
    <row r="24" spans="1:15" x14ac:dyDescent="0.2">
      <c r="A24" s="52"/>
      <c r="B24" s="141"/>
      <c r="C24" s="117"/>
      <c r="D24" s="142"/>
      <c r="E24" s="143"/>
      <c r="F24" s="55"/>
      <c r="G24" s="55"/>
      <c r="H24" s="55"/>
      <c r="I24" s="55"/>
      <c r="J24" s="55"/>
      <c r="K24" s="55"/>
      <c r="L24" s="55"/>
      <c r="M24" s="55"/>
      <c r="N24" s="55"/>
      <c r="O24" s="55"/>
    </row>
    <row r="25" spans="1:15" x14ac:dyDescent="0.2">
      <c r="A25" s="52"/>
      <c r="B25" s="141"/>
      <c r="C25" s="117"/>
      <c r="D25" s="142"/>
      <c r="E25" s="143"/>
      <c r="F25" s="55"/>
      <c r="G25" s="55"/>
      <c r="H25" s="55"/>
      <c r="I25" s="55"/>
      <c r="J25" s="55"/>
      <c r="K25" s="55"/>
      <c r="L25" s="55"/>
      <c r="M25" s="55"/>
      <c r="N25" s="55"/>
      <c r="O25" s="55"/>
    </row>
    <row r="26" spans="1:15" x14ac:dyDescent="0.2">
      <c r="A26" s="52"/>
      <c r="B26" s="141"/>
      <c r="C26" s="117"/>
      <c r="D26" s="142"/>
      <c r="E26" s="143"/>
      <c r="F26" s="55"/>
      <c r="G26" s="55"/>
      <c r="H26" s="55"/>
      <c r="I26" s="55"/>
      <c r="J26" s="55"/>
      <c r="K26" s="55"/>
      <c r="L26" s="55"/>
      <c r="M26" s="55"/>
      <c r="N26" s="55"/>
      <c r="O26" s="55"/>
    </row>
    <row r="27" spans="1:15" x14ac:dyDescent="0.2">
      <c r="A27" s="52"/>
      <c r="B27" s="141"/>
      <c r="C27" s="117"/>
      <c r="D27" s="142"/>
      <c r="E27" s="143"/>
      <c r="F27" s="55"/>
      <c r="G27" s="55"/>
      <c r="H27" s="55"/>
      <c r="I27" s="55"/>
      <c r="J27" s="55"/>
      <c r="K27" s="55"/>
      <c r="L27" s="55"/>
      <c r="M27" s="55"/>
      <c r="N27" s="55"/>
      <c r="O27" s="55"/>
    </row>
    <row r="28" spans="1:15" x14ac:dyDescent="0.2">
      <c r="A28" s="52"/>
      <c r="B28" s="141"/>
      <c r="C28" s="117"/>
      <c r="D28" s="142"/>
      <c r="E28" s="143"/>
      <c r="F28" s="55"/>
      <c r="G28" s="55"/>
      <c r="H28" s="55"/>
      <c r="I28" s="55"/>
      <c r="J28" s="55"/>
      <c r="K28" s="55"/>
      <c r="L28" s="55"/>
      <c r="M28" s="55"/>
      <c r="N28" s="55"/>
      <c r="O28" s="55"/>
    </row>
    <row r="29" spans="1:15" x14ac:dyDescent="0.2">
      <c r="A29" s="52"/>
      <c r="B29" s="141"/>
      <c r="C29" s="117"/>
      <c r="D29" s="142"/>
      <c r="E29" s="143"/>
      <c r="F29" s="55"/>
      <c r="G29" s="55"/>
      <c r="H29" s="55"/>
      <c r="I29" s="55"/>
      <c r="J29" s="55"/>
      <c r="K29" s="55"/>
      <c r="L29" s="55"/>
      <c r="M29" s="55"/>
      <c r="N29" s="55"/>
      <c r="O29" s="55"/>
    </row>
    <row r="30" spans="1:15" x14ac:dyDescent="0.2">
      <c r="A30" s="61"/>
      <c r="B30" s="141"/>
      <c r="C30" s="117"/>
      <c r="D30" s="142"/>
      <c r="E30" s="143"/>
      <c r="F30" s="55"/>
      <c r="G30" s="55"/>
      <c r="H30" s="55"/>
      <c r="I30" s="55"/>
      <c r="J30" s="55"/>
      <c r="K30" s="55"/>
      <c r="L30" s="55"/>
      <c r="M30" s="55"/>
      <c r="N30" s="55"/>
      <c r="O30" s="55"/>
    </row>
    <row r="31" spans="1:15" x14ac:dyDescent="0.2">
      <c r="A31" s="61"/>
      <c r="B31" s="144"/>
      <c r="C31" s="112"/>
      <c r="D31" s="145"/>
      <c r="E31" s="140"/>
      <c r="F31" s="66"/>
      <c r="G31" s="66"/>
      <c r="H31" s="66"/>
      <c r="I31" s="66"/>
      <c r="J31" s="66"/>
      <c r="K31" s="66"/>
      <c r="L31" s="66"/>
      <c r="M31" s="66"/>
      <c r="N31" s="66"/>
      <c r="O31" s="66"/>
    </row>
    <row r="32" spans="1:15" x14ac:dyDescent="0.2">
      <c r="A32" s="61"/>
      <c r="B32" s="141"/>
      <c r="C32" s="117"/>
      <c r="D32" s="142"/>
      <c r="E32" s="143"/>
      <c r="F32" s="55"/>
      <c r="G32" s="55"/>
      <c r="H32" s="55"/>
      <c r="I32" s="55"/>
      <c r="J32" s="55"/>
      <c r="K32" s="55"/>
      <c r="L32" s="55"/>
      <c r="M32" s="55"/>
      <c r="N32" s="55"/>
      <c r="O32" s="55"/>
    </row>
    <row r="33" spans="1:15" x14ac:dyDescent="0.2">
      <c r="A33" s="61"/>
      <c r="B33" s="141"/>
      <c r="C33" s="117"/>
      <c r="D33" s="142"/>
      <c r="E33" s="143"/>
      <c r="F33" s="55"/>
      <c r="G33" s="55"/>
      <c r="H33" s="55"/>
      <c r="I33" s="55"/>
      <c r="J33" s="55"/>
      <c r="K33" s="55"/>
      <c r="L33" s="55"/>
      <c r="M33" s="55"/>
      <c r="N33" s="55"/>
      <c r="O33" s="55"/>
    </row>
    <row r="34" spans="1:15" x14ac:dyDescent="0.2">
      <c r="A34" s="61"/>
      <c r="B34" s="141"/>
      <c r="C34" s="117"/>
      <c r="D34" s="142"/>
      <c r="E34" s="143"/>
      <c r="F34" s="55"/>
      <c r="G34" s="55"/>
      <c r="H34" s="55"/>
      <c r="I34" s="55"/>
      <c r="J34" s="55"/>
      <c r="K34" s="55"/>
      <c r="L34" s="55"/>
      <c r="M34" s="55"/>
      <c r="N34" s="55"/>
      <c r="O34" s="55"/>
    </row>
    <row r="35" spans="1:15" x14ac:dyDescent="0.2">
      <c r="A35" s="61"/>
      <c r="B35" s="138"/>
      <c r="C35" s="112"/>
      <c r="D35" s="139"/>
      <c r="E35" s="140"/>
      <c r="F35" s="66"/>
      <c r="G35" s="66"/>
      <c r="H35" s="66"/>
      <c r="I35" s="66"/>
      <c r="J35" s="66"/>
      <c r="K35" s="66"/>
      <c r="L35" s="66"/>
      <c r="M35" s="66"/>
      <c r="N35" s="66"/>
      <c r="O35" s="66"/>
    </row>
    <row r="36" spans="1:15" x14ac:dyDescent="0.2">
      <c r="A36" s="61"/>
      <c r="B36" s="146"/>
      <c r="C36" s="117"/>
      <c r="D36" s="147"/>
      <c r="E36" s="143"/>
      <c r="F36" s="55"/>
      <c r="G36" s="55"/>
      <c r="H36" s="55"/>
      <c r="I36" s="55"/>
      <c r="J36" s="55"/>
      <c r="K36" s="55"/>
      <c r="L36" s="55"/>
      <c r="M36" s="55"/>
      <c r="N36" s="55"/>
      <c r="O36" s="55"/>
    </row>
    <row r="37" spans="1:15" x14ac:dyDescent="0.2">
      <c r="A37" s="61"/>
      <c r="B37" s="138"/>
      <c r="C37" s="112"/>
      <c r="D37" s="145"/>
      <c r="E37" s="148"/>
      <c r="F37" s="55"/>
      <c r="G37" s="55"/>
      <c r="H37" s="55"/>
      <c r="I37" s="55"/>
      <c r="J37" s="55"/>
      <c r="K37" s="55"/>
      <c r="L37" s="55"/>
      <c r="M37" s="55"/>
      <c r="N37" s="55"/>
      <c r="O37" s="55"/>
    </row>
    <row r="38" spans="1:15" x14ac:dyDescent="0.2">
      <c r="A38" s="61"/>
      <c r="B38" s="149"/>
      <c r="C38" s="150"/>
      <c r="D38" s="151"/>
      <c r="E38" s="152"/>
      <c r="F38" s="70"/>
      <c r="G38" s="70"/>
      <c r="H38" s="70"/>
      <c r="I38" s="70"/>
      <c r="J38" s="70"/>
      <c r="K38" s="70"/>
      <c r="L38" s="70"/>
      <c r="M38" s="70"/>
      <c r="N38" s="70"/>
      <c r="O38" s="70"/>
    </row>
    <row r="39" spans="1:15" x14ac:dyDescent="0.2">
      <c r="A39" s="61"/>
      <c r="B39" s="146"/>
      <c r="C39" s="117"/>
      <c r="D39" s="147"/>
      <c r="E39" s="143"/>
      <c r="F39" s="55"/>
      <c r="G39" s="55"/>
      <c r="H39" s="55"/>
      <c r="I39" s="55"/>
      <c r="J39" s="55"/>
      <c r="K39" s="55"/>
      <c r="L39" s="55"/>
      <c r="M39" s="55"/>
      <c r="N39" s="55"/>
      <c r="O39" s="55"/>
    </row>
    <row r="40" spans="1:15" x14ac:dyDescent="0.2">
      <c r="A40" s="61"/>
      <c r="B40" s="138"/>
      <c r="C40" s="112"/>
      <c r="D40" s="139"/>
      <c r="E40" s="140"/>
      <c r="F40" s="66"/>
      <c r="G40" s="66"/>
      <c r="H40" s="66"/>
      <c r="I40" s="66"/>
      <c r="J40" s="66"/>
      <c r="K40" s="66"/>
      <c r="L40" s="66"/>
      <c r="M40" s="66"/>
      <c r="N40" s="66"/>
      <c r="O40" s="66"/>
    </row>
    <row r="41" spans="1:15" x14ac:dyDescent="0.2">
      <c r="A41" s="61"/>
      <c r="B41" s="141"/>
      <c r="C41" s="117"/>
      <c r="D41" s="142"/>
      <c r="E41" s="143"/>
      <c r="F41" s="55"/>
      <c r="G41" s="55"/>
      <c r="H41" s="55"/>
      <c r="I41" s="55"/>
      <c r="J41" s="55"/>
      <c r="K41" s="55"/>
      <c r="L41" s="55"/>
      <c r="M41" s="55"/>
      <c r="N41" s="55"/>
      <c r="O41" s="55"/>
    </row>
    <row r="42" spans="1:15" x14ac:dyDescent="0.2">
      <c r="A42" s="61"/>
      <c r="B42" s="141"/>
      <c r="C42" s="117"/>
      <c r="D42" s="142"/>
      <c r="E42" s="143"/>
      <c r="F42" s="55"/>
      <c r="G42" s="55"/>
      <c r="H42" s="55"/>
      <c r="I42" s="55"/>
      <c r="J42" s="55"/>
      <c r="K42" s="55"/>
      <c r="L42" s="55"/>
      <c r="M42" s="55"/>
      <c r="N42" s="55"/>
      <c r="O42" s="55"/>
    </row>
    <row r="43" spans="1:15" ht="13.5" thickBot="1" x14ac:dyDescent="0.25">
      <c r="A43" s="291"/>
      <c r="B43" s="292"/>
      <c r="C43" s="293"/>
      <c r="D43" s="294"/>
      <c r="E43" s="295"/>
      <c r="F43" s="106"/>
      <c r="G43" s="106"/>
      <c r="H43" s="106"/>
      <c r="I43" s="106"/>
      <c r="J43" s="106"/>
      <c r="K43" s="106"/>
      <c r="L43" s="106"/>
      <c r="M43" s="106"/>
      <c r="N43" s="106"/>
      <c r="O43" s="106"/>
    </row>
    <row r="44" spans="1:15" ht="13.5" thickBot="1" x14ac:dyDescent="0.25">
      <c r="A44" s="133" t="s">
        <v>139</v>
      </c>
      <c r="B44" s="153" t="s">
        <v>12</v>
      </c>
      <c r="C44" s="133" t="s">
        <v>139</v>
      </c>
      <c r="D44" s="133" t="s">
        <v>139</v>
      </c>
      <c r="E44" s="133" t="s">
        <v>139</v>
      </c>
      <c r="F44" s="136">
        <f>SUM(F14:F43)</f>
        <v>0</v>
      </c>
      <c r="G44" s="136">
        <f>SUM(G14:G43)</f>
        <v>0</v>
      </c>
      <c r="H44" s="136">
        <f>SUM(H14:H43)</f>
        <v>0</v>
      </c>
      <c r="I44" s="136">
        <f>SUM(I14:I43)</f>
        <v>0</v>
      </c>
      <c r="J44" s="136">
        <f t="shared" ref="J44:O44" si="0">SUM(J14:J43)</f>
        <v>0</v>
      </c>
      <c r="K44" s="136">
        <f t="shared" si="0"/>
        <v>0</v>
      </c>
      <c r="L44" s="136">
        <f t="shared" si="0"/>
        <v>0</v>
      </c>
      <c r="M44" s="136">
        <f t="shared" si="0"/>
        <v>0</v>
      </c>
      <c r="N44" s="136">
        <f t="shared" si="0"/>
        <v>0</v>
      </c>
      <c r="O44" s="136">
        <f t="shared" si="0"/>
        <v>0</v>
      </c>
    </row>
    <row r="45" spans="1:15" x14ac:dyDescent="0.2">
      <c r="A45" s="568">
        <v>14</v>
      </c>
      <c r="B45" s="568"/>
      <c r="C45" s="568"/>
      <c r="D45" s="568"/>
      <c r="E45" s="568"/>
      <c r="F45" s="568"/>
      <c r="G45" s="568"/>
      <c r="H45" s="568"/>
      <c r="I45" s="568"/>
      <c r="J45" s="568"/>
      <c r="K45" s="568"/>
      <c r="L45" s="568"/>
      <c r="M45" s="568"/>
      <c r="N45" s="568"/>
      <c r="O45" s="568"/>
    </row>
  </sheetData>
  <mergeCells count="15">
    <mergeCell ref="B9:B13"/>
    <mergeCell ref="A3:O3"/>
    <mergeCell ref="A4:O4"/>
    <mergeCell ref="C1:K1"/>
    <mergeCell ref="A45:O45"/>
    <mergeCell ref="N9:N13"/>
    <mergeCell ref="O9:O13"/>
    <mergeCell ref="K9:K13"/>
    <mergeCell ref="J9:J13"/>
    <mergeCell ref="I10:I13"/>
    <mergeCell ref="H9:H13"/>
    <mergeCell ref="G10:G13"/>
    <mergeCell ref="F9:F13"/>
    <mergeCell ref="E10:E13"/>
    <mergeCell ref="D9:D13"/>
  </mergeCells>
  <pageMargins left="0" right="0" top="0.75" bottom="0.75" header="0.3" footer="0.3"/>
  <pageSetup paperSize="5" scale="86"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I87"/>
  <sheetViews>
    <sheetView showGridLines="0" zoomScaleNormal="100" workbookViewId="0">
      <selection activeCell="E11" sqref="E11"/>
    </sheetView>
  </sheetViews>
  <sheetFormatPr defaultRowHeight="12.75" x14ac:dyDescent="0.2"/>
  <cols>
    <col min="1" max="1" width="19.85546875" style="176" customWidth="1"/>
    <col min="2" max="2" width="20.85546875" style="176" customWidth="1"/>
    <col min="3" max="3" width="12.28515625" style="176" customWidth="1"/>
    <col min="4" max="4" width="12.42578125" style="176" customWidth="1"/>
    <col min="5" max="5" width="14.85546875" style="176" customWidth="1"/>
    <col min="6" max="6" width="12.28515625" style="176" customWidth="1"/>
    <col min="7" max="7" width="12.5703125" style="176" customWidth="1"/>
    <col min="8" max="8" width="13.140625" style="176" customWidth="1"/>
    <col min="9" max="9" width="13.42578125" style="176" customWidth="1"/>
    <col min="10" max="16384" width="9.140625" style="176"/>
  </cols>
  <sheetData>
    <row r="1" spans="1:9" ht="15.75" x14ac:dyDescent="0.25">
      <c r="A1" s="379">
        <f>Jurat!G5</f>
        <v>2020</v>
      </c>
      <c r="B1" s="555" t="s">
        <v>395</v>
      </c>
      <c r="C1" s="555"/>
      <c r="D1" s="577" t="str">
        <f>Jurat!A9</f>
        <v>GERMAN FARMERS MUTUAL OF SARDIS INSURANCE ASSOCIATION</v>
      </c>
      <c r="E1" s="577"/>
      <c r="F1" s="577"/>
      <c r="G1" s="577"/>
      <c r="H1" s="577"/>
      <c r="I1" s="577"/>
    </row>
    <row r="3" spans="1:9" ht="15.75" x14ac:dyDescent="0.25">
      <c r="A3" s="605" t="s">
        <v>445</v>
      </c>
      <c r="B3" s="605"/>
      <c r="C3" s="605"/>
      <c r="D3" s="605"/>
      <c r="E3" s="605"/>
      <c r="F3" s="605"/>
      <c r="G3" s="605"/>
      <c r="H3" s="605"/>
    </row>
    <row r="4" spans="1:9" x14ac:dyDescent="0.2">
      <c r="A4" s="579" t="s">
        <v>277</v>
      </c>
      <c r="B4" s="579"/>
      <c r="C4" s="579"/>
      <c r="D4" s="579"/>
      <c r="E4" s="579"/>
      <c r="F4" s="579"/>
      <c r="G4" s="579"/>
      <c r="H4" s="579"/>
    </row>
    <row r="5" spans="1:9" ht="13.5" thickBot="1" x14ac:dyDescent="0.25"/>
    <row r="6" spans="1:9" x14ac:dyDescent="0.2">
      <c r="A6" s="179">
        <v>1</v>
      </c>
      <c r="B6" s="415">
        <v>2</v>
      </c>
      <c r="C6" s="179">
        <v>3</v>
      </c>
      <c r="D6" s="175">
        <v>4</v>
      </c>
      <c r="E6" s="179">
        <v>5</v>
      </c>
      <c r="F6" s="179">
        <v>6</v>
      </c>
      <c r="G6" s="175">
        <v>7</v>
      </c>
      <c r="H6" s="179">
        <v>8</v>
      </c>
    </row>
    <row r="7" spans="1:9" ht="12.75" customHeight="1" x14ac:dyDescent="0.2">
      <c r="A7" s="416"/>
      <c r="B7" s="416"/>
      <c r="C7" s="416"/>
      <c r="D7" s="180" t="s">
        <v>278</v>
      </c>
      <c r="E7" s="181" t="s">
        <v>42</v>
      </c>
      <c r="F7" s="181" t="s">
        <v>42</v>
      </c>
      <c r="G7" s="590" t="s">
        <v>449</v>
      </c>
      <c r="H7" s="418"/>
    </row>
    <row r="8" spans="1:9" x14ac:dyDescent="0.2">
      <c r="A8" s="416"/>
      <c r="B8" s="416"/>
      <c r="C8" s="607" t="s">
        <v>282</v>
      </c>
      <c r="D8" s="180" t="s">
        <v>279</v>
      </c>
      <c r="E8" s="181" t="s">
        <v>252</v>
      </c>
      <c r="F8" s="181" t="s">
        <v>252</v>
      </c>
      <c r="G8" s="590"/>
      <c r="H8" s="418"/>
    </row>
    <row r="9" spans="1:9" ht="13.5" thickBot="1" x14ac:dyDescent="0.25">
      <c r="A9" s="133" t="s">
        <v>280</v>
      </c>
      <c r="B9" s="449" t="s">
        <v>281</v>
      </c>
      <c r="C9" s="592"/>
      <c r="D9" s="135" t="s">
        <v>283</v>
      </c>
      <c r="E9" s="133" t="s">
        <v>450</v>
      </c>
      <c r="F9" s="133" t="s">
        <v>451</v>
      </c>
      <c r="G9" s="608"/>
      <c r="H9" s="133" t="s">
        <v>284</v>
      </c>
    </row>
    <row r="10" spans="1:9" x14ac:dyDescent="0.2">
      <c r="A10" s="144" t="s">
        <v>601</v>
      </c>
      <c r="B10" s="144" t="s">
        <v>602</v>
      </c>
      <c r="C10" s="144" t="s">
        <v>603</v>
      </c>
      <c r="D10" s="165"/>
      <c r="E10" s="166">
        <v>188085</v>
      </c>
      <c r="F10" s="166"/>
      <c r="G10" s="165"/>
      <c r="H10" s="144"/>
      <c r="I10" s="173"/>
    </row>
    <row r="11" spans="1:9" x14ac:dyDescent="0.2">
      <c r="A11" s="141" t="s">
        <v>604</v>
      </c>
      <c r="B11" s="141"/>
      <c r="C11" s="141" t="s">
        <v>605</v>
      </c>
      <c r="D11" s="167"/>
      <c r="E11" s="90"/>
      <c r="F11" s="90"/>
      <c r="G11" s="167"/>
      <c r="H11" s="141"/>
      <c r="I11" s="173"/>
    </row>
    <row r="12" spans="1:9" x14ac:dyDescent="0.2">
      <c r="A12" s="141"/>
      <c r="B12" s="141"/>
      <c r="C12" s="141" t="s">
        <v>606</v>
      </c>
      <c r="D12" s="167"/>
      <c r="E12" s="90"/>
      <c r="F12" s="90"/>
      <c r="G12" s="167"/>
      <c r="H12" s="141"/>
      <c r="I12" s="173"/>
    </row>
    <row r="13" spans="1:9" x14ac:dyDescent="0.2">
      <c r="A13" s="141"/>
      <c r="B13" s="141"/>
      <c r="C13" s="141" t="s">
        <v>607</v>
      </c>
      <c r="D13" s="167"/>
      <c r="E13" s="90"/>
      <c r="F13" s="90"/>
      <c r="G13" s="167"/>
      <c r="H13" s="141"/>
      <c r="I13" s="173"/>
    </row>
    <row r="14" spans="1:9" x14ac:dyDescent="0.2">
      <c r="A14" s="141"/>
      <c r="B14" s="141"/>
      <c r="C14" s="141"/>
      <c r="D14" s="167"/>
      <c r="E14" s="90" t="s">
        <v>82</v>
      </c>
      <c r="F14" s="90"/>
      <c r="G14" s="167"/>
      <c r="H14" s="141"/>
      <c r="I14" s="173"/>
    </row>
    <row r="15" spans="1:9" x14ac:dyDescent="0.2">
      <c r="A15" s="144"/>
      <c r="B15" s="144"/>
      <c r="C15" s="144"/>
      <c r="D15" s="165"/>
      <c r="E15" s="166"/>
      <c r="F15" s="166"/>
      <c r="G15" s="165"/>
      <c r="H15" s="144"/>
      <c r="I15" s="173"/>
    </row>
    <row r="16" spans="1:9" x14ac:dyDescent="0.2">
      <c r="A16" s="141"/>
      <c r="B16" s="141"/>
      <c r="C16" s="141"/>
      <c r="D16" s="167"/>
      <c r="E16" s="90"/>
      <c r="F16" s="90"/>
      <c r="G16" s="167"/>
      <c r="H16" s="141"/>
      <c r="I16" s="173"/>
    </row>
    <row r="17" spans="1:9" x14ac:dyDescent="0.2">
      <c r="A17" s="144"/>
      <c r="B17" s="144"/>
      <c r="C17" s="144"/>
      <c r="D17" s="138"/>
      <c r="E17" s="98"/>
      <c r="F17" s="98"/>
      <c r="G17" s="138"/>
      <c r="H17" s="144"/>
      <c r="I17" s="173"/>
    </row>
    <row r="18" spans="1:9" ht="13.5" thickBot="1" x14ac:dyDescent="0.25">
      <c r="A18" s="450" t="s">
        <v>199</v>
      </c>
      <c r="B18" s="450"/>
      <c r="C18" s="450"/>
      <c r="D18" s="168"/>
      <c r="E18" s="169"/>
      <c r="F18" s="169"/>
      <c r="G18" s="451"/>
      <c r="H18" s="450"/>
      <c r="I18" s="173"/>
    </row>
    <row r="19" spans="1:9" ht="13.5" thickBot="1" x14ac:dyDescent="0.25">
      <c r="A19" s="170" t="s">
        <v>12</v>
      </c>
      <c r="B19" s="133" t="s">
        <v>139</v>
      </c>
      <c r="C19" s="133" t="s">
        <v>139</v>
      </c>
      <c r="D19" s="171">
        <f>SUM(D10:D18)</f>
        <v>0</v>
      </c>
      <c r="E19" s="172">
        <f>SUM(E10:E18)</f>
        <v>188085</v>
      </c>
      <c r="F19" s="172">
        <f>SUM(F10:F18)</f>
        <v>0</v>
      </c>
      <c r="G19" s="135" t="s">
        <v>139</v>
      </c>
      <c r="H19" s="133" t="s">
        <v>139</v>
      </c>
    </row>
    <row r="20" spans="1:9" x14ac:dyDescent="0.2">
      <c r="A20" s="173" t="s">
        <v>444</v>
      </c>
      <c r="B20" s="174"/>
      <c r="C20" s="174"/>
      <c r="D20" s="175"/>
      <c r="E20" s="174"/>
      <c r="F20" s="174"/>
    </row>
    <row r="21" spans="1:9" x14ac:dyDescent="0.2">
      <c r="A21" s="173" t="s">
        <v>452</v>
      </c>
      <c r="B21" s="177"/>
      <c r="C21" s="177"/>
      <c r="D21" s="177"/>
      <c r="E21" s="177"/>
      <c r="F21" s="177"/>
    </row>
    <row r="22" spans="1:9" x14ac:dyDescent="0.2">
      <c r="A22" s="173"/>
      <c r="B22" s="177"/>
      <c r="C22" s="177"/>
      <c r="D22" s="177"/>
      <c r="E22" s="177"/>
      <c r="F22" s="177"/>
    </row>
    <row r="23" spans="1:9" ht="15.75" x14ac:dyDescent="0.25">
      <c r="A23" s="605" t="s">
        <v>447</v>
      </c>
      <c r="B23" s="605"/>
      <c r="C23" s="605"/>
      <c r="D23" s="605"/>
      <c r="E23" s="605"/>
      <c r="F23" s="605"/>
      <c r="G23" s="605"/>
      <c r="H23" s="605"/>
      <c r="I23" s="605"/>
    </row>
    <row r="24" spans="1:9" x14ac:dyDescent="0.2">
      <c r="A24" s="606" t="s">
        <v>446</v>
      </c>
      <c r="B24" s="536"/>
      <c r="C24" s="536"/>
      <c r="D24" s="536"/>
      <c r="E24" s="536"/>
      <c r="F24" s="536"/>
      <c r="G24" s="536"/>
      <c r="H24" s="536"/>
      <c r="I24" s="536"/>
    </row>
    <row r="25" spans="1:9" x14ac:dyDescent="0.2">
      <c r="A25" s="536"/>
      <c r="B25" s="536"/>
      <c r="C25" s="536"/>
      <c r="D25" s="536"/>
      <c r="E25" s="536"/>
      <c r="F25" s="536"/>
      <c r="G25" s="536"/>
      <c r="H25" s="536"/>
      <c r="I25" s="536"/>
    </row>
    <row r="26" spans="1:9" ht="13.5" thickBot="1" x14ac:dyDescent="0.25">
      <c r="A26" s="178"/>
      <c r="B26" s="178"/>
      <c r="C26" s="178"/>
      <c r="D26" s="178"/>
      <c r="E26" s="178"/>
      <c r="F26" s="178"/>
      <c r="G26" s="178"/>
    </row>
    <row r="27" spans="1:9" x14ac:dyDescent="0.2">
      <c r="A27" s="179">
        <v>1</v>
      </c>
      <c r="B27" s="180">
        <v>2</v>
      </c>
      <c r="C27" s="179">
        <v>3</v>
      </c>
      <c r="D27" s="179">
        <v>4</v>
      </c>
      <c r="E27" s="180">
        <v>5</v>
      </c>
      <c r="F27" s="179">
        <v>6</v>
      </c>
      <c r="G27" s="179">
        <v>7</v>
      </c>
      <c r="H27" s="179">
        <v>8</v>
      </c>
      <c r="I27" s="179">
        <v>9</v>
      </c>
    </row>
    <row r="28" spans="1:9" x14ac:dyDescent="0.2">
      <c r="A28" s="181"/>
      <c r="B28" s="180"/>
      <c r="C28" s="181"/>
      <c r="D28" s="181"/>
      <c r="E28" s="180" t="s">
        <v>285</v>
      </c>
      <c r="F28" s="181" t="s">
        <v>286</v>
      </c>
      <c r="G28" s="181" t="s">
        <v>287</v>
      </c>
      <c r="H28" s="181"/>
      <c r="I28" s="181"/>
    </row>
    <row r="29" spans="1:9" x14ac:dyDescent="0.2">
      <c r="A29" s="181"/>
      <c r="B29" s="180"/>
      <c r="C29" s="181"/>
      <c r="D29" s="181"/>
      <c r="E29" s="180" t="s">
        <v>213</v>
      </c>
      <c r="F29" s="181" t="s">
        <v>288</v>
      </c>
      <c r="G29" s="181" t="s">
        <v>289</v>
      </c>
      <c r="H29" s="181" t="s">
        <v>290</v>
      </c>
      <c r="I29" s="181"/>
    </row>
    <row r="30" spans="1:9" ht="13.5" thickBot="1" x14ac:dyDescent="0.25">
      <c r="A30" s="133" t="s">
        <v>291</v>
      </c>
      <c r="B30" s="135" t="s">
        <v>292</v>
      </c>
      <c r="C30" s="133" t="s">
        <v>293</v>
      </c>
      <c r="D30" s="133" t="s">
        <v>294</v>
      </c>
      <c r="E30" s="135" t="s">
        <v>275</v>
      </c>
      <c r="F30" s="133" t="s">
        <v>275</v>
      </c>
      <c r="G30" s="133" t="s">
        <v>295</v>
      </c>
      <c r="H30" s="133" t="s">
        <v>296</v>
      </c>
      <c r="I30" s="133" t="s">
        <v>42</v>
      </c>
    </row>
    <row r="31" spans="1:9" ht="13.5" thickBot="1" x14ac:dyDescent="0.25">
      <c r="A31" s="182" t="s">
        <v>297</v>
      </c>
      <c r="B31" s="182"/>
      <c r="C31" s="183"/>
      <c r="D31" s="183"/>
      <c r="E31" s="184"/>
      <c r="F31" s="184"/>
      <c r="G31" s="184"/>
      <c r="H31" s="184"/>
      <c r="I31" s="184"/>
    </row>
    <row r="32" spans="1:9" ht="13.5" thickBot="1" x14ac:dyDescent="0.25">
      <c r="A32" s="141" t="s">
        <v>608</v>
      </c>
      <c r="B32" s="141" t="s">
        <v>609</v>
      </c>
      <c r="C32" s="90"/>
      <c r="D32" s="90"/>
      <c r="E32" s="90"/>
      <c r="F32" s="90">
        <v>2135</v>
      </c>
      <c r="G32" s="90">
        <v>381</v>
      </c>
      <c r="H32" s="90"/>
      <c r="I32" s="77">
        <f>SUM(C32:H32)</f>
        <v>2516</v>
      </c>
    </row>
    <row r="33" spans="1:9" ht="13.5" thickBot="1" x14ac:dyDescent="0.25">
      <c r="A33" s="141" t="s">
        <v>585</v>
      </c>
      <c r="B33" s="141" t="s">
        <v>614</v>
      </c>
      <c r="C33" s="90"/>
      <c r="D33" s="90"/>
      <c r="E33" s="90"/>
      <c r="F33" s="90">
        <v>1250</v>
      </c>
      <c r="G33" s="90">
        <v>14</v>
      </c>
      <c r="H33" s="90"/>
      <c r="I33" s="77">
        <f t="shared" ref="I33:I49" si="0">SUM(C33:H33)</f>
        <v>1264</v>
      </c>
    </row>
    <row r="34" spans="1:9" ht="13.5" thickBot="1" x14ac:dyDescent="0.25">
      <c r="A34" s="141" t="s">
        <v>610</v>
      </c>
      <c r="B34" s="141" t="s">
        <v>622</v>
      </c>
      <c r="C34" s="90"/>
      <c r="D34" s="90">
        <v>10490</v>
      </c>
      <c r="E34" s="90"/>
      <c r="F34" s="90">
        <v>1280</v>
      </c>
      <c r="G34" s="90">
        <v>20</v>
      </c>
      <c r="H34" s="90"/>
      <c r="I34" s="77">
        <f t="shared" si="0"/>
        <v>11790</v>
      </c>
    </row>
    <row r="35" spans="1:9" ht="13.5" thickBot="1" x14ac:dyDescent="0.25">
      <c r="A35" s="141" t="s">
        <v>611</v>
      </c>
      <c r="B35" s="141" t="s">
        <v>615</v>
      </c>
      <c r="C35" s="90">
        <v>4096</v>
      </c>
      <c r="D35" s="90">
        <v>6548</v>
      </c>
      <c r="E35" s="90"/>
      <c r="F35" s="90"/>
      <c r="G35" s="90"/>
      <c r="H35" s="90"/>
      <c r="I35" s="77">
        <f t="shared" si="0"/>
        <v>10644</v>
      </c>
    </row>
    <row r="36" spans="1:9" ht="13.5" thickBot="1" x14ac:dyDescent="0.25">
      <c r="A36" s="141" t="s">
        <v>612</v>
      </c>
      <c r="B36" s="141" t="s">
        <v>613</v>
      </c>
      <c r="C36" s="90">
        <v>35105</v>
      </c>
      <c r="D36" s="90">
        <v>2775</v>
      </c>
      <c r="E36" s="90"/>
      <c r="F36" s="90"/>
      <c r="G36" s="90"/>
      <c r="H36" s="90"/>
      <c r="I36" s="77">
        <f t="shared" si="0"/>
        <v>37880</v>
      </c>
    </row>
    <row r="37" spans="1:9" ht="13.5" thickBot="1" x14ac:dyDescent="0.25">
      <c r="A37" s="141" t="s">
        <v>616</v>
      </c>
      <c r="B37" s="141" t="s">
        <v>615</v>
      </c>
      <c r="C37" s="90">
        <v>35463</v>
      </c>
      <c r="D37" s="90">
        <v>1056</v>
      </c>
      <c r="E37" s="90"/>
      <c r="F37" s="90"/>
      <c r="G37" s="90"/>
      <c r="H37" s="90"/>
      <c r="I37" s="77">
        <f t="shared" si="0"/>
        <v>36519</v>
      </c>
    </row>
    <row r="38" spans="1:9" ht="13.5" thickBot="1" x14ac:dyDescent="0.25">
      <c r="A38" s="185" t="s">
        <v>298</v>
      </c>
      <c r="B38" s="185"/>
      <c r="C38" s="186"/>
      <c r="D38" s="186"/>
      <c r="E38" s="186"/>
      <c r="F38" s="186"/>
      <c r="G38" s="186"/>
      <c r="H38" s="186"/>
      <c r="I38" s="77"/>
    </row>
    <row r="39" spans="1:9" ht="13.5" thickBot="1" x14ac:dyDescent="0.25">
      <c r="A39" s="141" t="s">
        <v>647</v>
      </c>
      <c r="B39" s="141" t="s">
        <v>617</v>
      </c>
      <c r="C39" s="90"/>
      <c r="D39" s="90"/>
      <c r="E39" s="90"/>
      <c r="F39" s="90">
        <v>1155</v>
      </c>
      <c r="G39" s="90">
        <v>45</v>
      </c>
      <c r="H39" s="90"/>
      <c r="I39" s="77">
        <f>SUM(C39:H39)</f>
        <v>1200</v>
      </c>
    </row>
    <row r="40" spans="1:9" ht="13.5" thickBot="1" x14ac:dyDescent="0.25">
      <c r="A40" s="141" t="s">
        <v>583</v>
      </c>
      <c r="B40" s="141" t="s">
        <v>617</v>
      </c>
      <c r="C40" s="90"/>
      <c r="D40" s="90"/>
      <c r="E40" s="90"/>
      <c r="F40" s="90">
        <v>1280</v>
      </c>
      <c r="G40" s="90">
        <v>16</v>
      </c>
      <c r="H40" s="90"/>
      <c r="I40" s="77">
        <f t="shared" si="0"/>
        <v>1296</v>
      </c>
    </row>
    <row r="41" spans="1:9" ht="13.5" thickBot="1" x14ac:dyDescent="0.25">
      <c r="A41" s="141" t="s">
        <v>582</v>
      </c>
      <c r="B41" s="141" t="s">
        <v>617</v>
      </c>
      <c r="C41" s="90"/>
      <c r="D41" s="90"/>
      <c r="E41" s="90"/>
      <c r="F41" s="90">
        <v>1490</v>
      </c>
      <c r="G41" s="90">
        <v>342</v>
      </c>
      <c r="H41" s="90"/>
      <c r="I41" s="77">
        <f t="shared" si="0"/>
        <v>1832</v>
      </c>
    </row>
    <row r="42" spans="1:9" ht="13.5" thickBot="1" x14ac:dyDescent="0.25">
      <c r="A42" s="141" t="s">
        <v>584</v>
      </c>
      <c r="B42" s="141" t="s">
        <v>617</v>
      </c>
      <c r="C42" s="90"/>
      <c r="D42" s="90"/>
      <c r="E42" s="90"/>
      <c r="F42" s="90">
        <v>875</v>
      </c>
      <c r="G42" s="90">
        <v>5</v>
      </c>
      <c r="H42" s="90"/>
      <c r="I42" s="77">
        <f>SUM(C42:H42)</f>
        <v>880</v>
      </c>
    </row>
    <row r="43" spans="1:9" ht="13.5" thickBot="1" x14ac:dyDescent="0.25">
      <c r="A43" s="141"/>
      <c r="B43" s="141"/>
      <c r="C43" s="90"/>
      <c r="D43" s="90"/>
      <c r="E43" s="90"/>
      <c r="F43" s="90"/>
      <c r="G43" s="90"/>
      <c r="H43" s="90"/>
      <c r="I43" s="77">
        <f t="shared" si="0"/>
        <v>0</v>
      </c>
    </row>
    <row r="44" spans="1:9" ht="13.5" thickBot="1" x14ac:dyDescent="0.25">
      <c r="A44" s="141" t="s">
        <v>623</v>
      </c>
      <c r="B44" s="141"/>
      <c r="C44" s="90"/>
      <c r="D44" s="90"/>
      <c r="E44" s="90">
        <v>13987</v>
      </c>
      <c r="F44" s="90"/>
      <c r="G44" s="90"/>
      <c r="H44" s="90"/>
      <c r="I44" s="77">
        <f t="shared" si="0"/>
        <v>13987</v>
      </c>
    </row>
    <row r="45" spans="1:9" ht="13.5" thickBot="1" x14ac:dyDescent="0.25">
      <c r="A45" s="141"/>
      <c r="B45" s="141"/>
      <c r="C45" s="90"/>
      <c r="D45" s="90"/>
      <c r="E45" s="90"/>
      <c r="F45" s="90"/>
      <c r="G45" s="90"/>
      <c r="H45" s="90"/>
      <c r="I45" s="77">
        <f t="shared" si="0"/>
        <v>0</v>
      </c>
    </row>
    <row r="46" spans="1:9" ht="13.5" thickBot="1" x14ac:dyDescent="0.25">
      <c r="A46" s="141"/>
      <c r="B46" s="141"/>
      <c r="C46" s="90"/>
      <c r="D46" s="90"/>
      <c r="E46" s="90"/>
      <c r="F46" s="90"/>
      <c r="G46" s="90"/>
      <c r="H46" s="90"/>
      <c r="I46" s="77">
        <f t="shared" si="0"/>
        <v>0</v>
      </c>
    </row>
    <row r="47" spans="1:9" ht="13.5" thickBot="1" x14ac:dyDescent="0.25">
      <c r="A47" s="141"/>
      <c r="B47" s="141"/>
      <c r="C47" s="90"/>
      <c r="D47" s="90"/>
      <c r="E47" s="90"/>
      <c r="F47" s="90"/>
      <c r="G47" s="90"/>
      <c r="H47" s="90"/>
      <c r="I47" s="77">
        <f>SUM(C47:H47)</f>
        <v>0</v>
      </c>
    </row>
    <row r="48" spans="1:9" ht="13.5" thickBot="1" x14ac:dyDescent="0.25">
      <c r="A48" s="141"/>
      <c r="B48" s="141"/>
      <c r="C48" s="90"/>
      <c r="D48" s="90"/>
      <c r="E48" s="90"/>
      <c r="F48" s="90"/>
      <c r="G48" s="90"/>
      <c r="H48" s="90"/>
      <c r="I48" s="77">
        <f t="shared" si="0"/>
        <v>0</v>
      </c>
    </row>
    <row r="49" spans="1:9" ht="13.5" thickBot="1" x14ac:dyDescent="0.25">
      <c r="A49" s="141"/>
      <c r="B49" s="141"/>
      <c r="C49" s="90"/>
      <c r="D49" s="90"/>
      <c r="E49" s="90"/>
      <c r="F49" s="90"/>
      <c r="G49" s="90"/>
      <c r="H49" s="90"/>
      <c r="I49" s="77">
        <f t="shared" si="0"/>
        <v>0</v>
      </c>
    </row>
    <row r="50" spans="1:9" ht="13.5" thickBot="1" x14ac:dyDescent="0.25">
      <c r="A50" s="187"/>
      <c r="B50" s="187"/>
      <c r="C50" s="188"/>
      <c r="D50" s="188"/>
      <c r="E50" s="189"/>
      <c r="F50" s="189"/>
      <c r="G50" s="189"/>
      <c r="H50" s="189"/>
      <c r="I50" s="77">
        <f>SUM(C50:H50)</f>
        <v>0</v>
      </c>
    </row>
    <row r="51" spans="1:9" ht="13.5" thickBot="1" x14ac:dyDescent="0.25">
      <c r="A51" s="170" t="s">
        <v>12</v>
      </c>
      <c r="B51" s="190" t="s">
        <v>299</v>
      </c>
      <c r="C51" s="77">
        <f t="shared" ref="C51:H51" si="1">SUM(C32:C50)</f>
        <v>74664</v>
      </c>
      <c r="D51" s="77">
        <f t="shared" si="1"/>
        <v>20869</v>
      </c>
      <c r="E51" s="191">
        <f t="shared" si="1"/>
        <v>13987</v>
      </c>
      <c r="F51" s="77">
        <f t="shared" si="1"/>
        <v>9465</v>
      </c>
      <c r="G51" s="77">
        <f t="shared" si="1"/>
        <v>823</v>
      </c>
      <c r="H51" s="77">
        <f t="shared" si="1"/>
        <v>0</v>
      </c>
      <c r="I51" s="77">
        <f>SUM(I32:I50)</f>
        <v>119808</v>
      </c>
    </row>
    <row r="52" spans="1:9" x14ac:dyDescent="0.2">
      <c r="A52" s="173"/>
      <c r="B52" s="173"/>
      <c r="C52" s="173"/>
      <c r="D52" s="173"/>
      <c r="E52" s="173"/>
      <c r="F52" s="173"/>
    </row>
    <row r="53" spans="1:9" x14ac:dyDescent="0.2">
      <c r="A53" s="173"/>
      <c r="B53" s="173"/>
      <c r="C53" s="173"/>
      <c r="D53" s="173"/>
      <c r="E53" s="173"/>
      <c r="F53" s="173"/>
    </row>
    <row r="54" spans="1:9" ht="15.75" x14ac:dyDescent="0.25">
      <c r="A54" s="605" t="s">
        <v>448</v>
      </c>
      <c r="B54" s="605"/>
      <c r="C54" s="605"/>
      <c r="D54" s="605"/>
      <c r="E54" s="605"/>
      <c r="F54" s="605"/>
      <c r="G54" s="605"/>
    </row>
    <row r="55" spans="1:9" x14ac:dyDescent="0.2">
      <c r="A55" s="568" t="s">
        <v>300</v>
      </c>
      <c r="B55" s="568"/>
      <c r="C55" s="568"/>
      <c r="D55" s="568"/>
      <c r="E55" s="568"/>
      <c r="F55" s="568"/>
      <c r="G55" s="568"/>
    </row>
    <row r="56" spans="1:9" x14ac:dyDescent="0.2">
      <c r="A56" s="498"/>
      <c r="B56" s="498"/>
      <c r="C56" s="498"/>
      <c r="D56" s="498"/>
      <c r="E56" s="498"/>
      <c r="F56" s="498"/>
      <c r="G56" s="498"/>
      <c r="H56" s="498"/>
      <c r="I56" s="498"/>
    </row>
    <row r="57" spans="1:9" x14ac:dyDescent="0.2">
      <c r="A57" s="499" t="s">
        <v>301</v>
      </c>
      <c r="B57" s="500" t="s">
        <v>302</v>
      </c>
      <c r="C57" s="501">
        <v>50000</v>
      </c>
      <c r="D57" s="500" t="s">
        <v>303</v>
      </c>
      <c r="E57" s="502">
        <v>50000</v>
      </c>
      <c r="F57" s="500" t="s">
        <v>304</v>
      </c>
      <c r="G57" s="502"/>
      <c r="H57" s="498"/>
      <c r="I57" s="498"/>
    </row>
    <row r="58" spans="1:9" x14ac:dyDescent="0.2">
      <c r="A58" s="499" t="s">
        <v>305</v>
      </c>
      <c r="B58" s="503"/>
      <c r="C58" s="504" t="s">
        <v>306</v>
      </c>
      <c r="D58" s="502">
        <v>150000</v>
      </c>
      <c r="E58" s="498"/>
      <c r="F58" s="500" t="s">
        <v>307</v>
      </c>
      <c r="G58" s="505">
        <v>325000</v>
      </c>
      <c r="H58" s="498"/>
      <c r="I58" s="498"/>
    </row>
    <row r="59" spans="1:9" x14ac:dyDescent="0.2">
      <c r="A59" s="499" t="s">
        <v>308</v>
      </c>
      <c r="B59" s="503"/>
      <c r="C59" s="506">
        <v>1919250</v>
      </c>
      <c r="D59" s="503"/>
      <c r="E59" s="507"/>
      <c r="F59" s="508"/>
      <c r="G59" s="507"/>
      <c r="H59" s="498"/>
      <c r="I59" s="498"/>
    </row>
    <row r="60" spans="1:9" x14ac:dyDescent="0.2">
      <c r="A60" s="499" t="s">
        <v>309</v>
      </c>
      <c r="B60" s="503"/>
      <c r="C60" s="598" t="s">
        <v>648</v>
      </c>
      <c r="D60" s="598"/>
      <c r="E60" s="598"/>
      <c r="F60" s="598"/>
      <c r="G60" s="598"/>
      <c r="H60" s="498"/>
      <c r="I60" s="498"/>
    </row>
    <row r="61" spans="1:9" x14ac:dyDescent="0.2">
      <c r="A61" s="599"/>
      <c r="B61" s="599"/>
      <c r="C61" s="599"/>
      <c r="D61" s="599"/>
      <c r="E61" s="599"/>
      <c r="F61" s="599"/>
      <c r="G61" s="599"/>
      <c r="H61" s="498"/>
      <c r="I61" s="498"/>
    </row>
    <row r="62" spans="1:9" x14ac:dyDescent="0.2">
      <c r="A62" s="509" t="s">
        <v>310</v>
      </c>
      <c r="B62" s="509"/>
      <c r="C62" s="509"/>
      <c r="D62" s="510" t="s">
        <v>649</v>
      </c>
      <c r="E62" s="509" t="s">
        <v>311</v>
      </c>
      <c r="F62" s="509"/>
      <c r="G62" s="509"/>
      <c r="H62" s="498"/>
      <c r="I62" s="498"/>
    </row>
    <row r="63" spans="1:9" x14ac:dyDescent="0.2">
      <c r="A63" s="509" t="s">
        <v>312</v>
      </c>
      <c r="B63" s="509"/>
      <c r="C63" s="511"/>
      <c r="D63" s="509"/>
      <c r="E63" s="509"/>
      <c r="F63" s="509"/>
      <c r="G63" s="509"/>
      <c r="H63" s="498"/>
      <c r="I63" s="498"/>
    </row>
    <row r="64" spans="1:9" x14ac:dyDescent="0.2">
      <c r="A64" s="509" t="s">
        <v>313</v>
      </c>
      <c r="B64" s="509"/>
      <c r="C64" s="599" t="s">
        <v>650</v>
      </c>
      <c r="D64" s="599"/>
      <c r="E64" s="599"/>
      <c r="F64" s="599"/>
      <c r="G64" s="599"/>
      <c r="H64" s="498"/>
      <c r="I64" s="498"/>
    </row>
    <row r="65" spans="1:9" x14ac:dyDescent="0.2">
      <c r="A65" s="599"/>
      <c r="B65" s="599"/>
      <c r="C65" s="599"/>
      <c r="D65" s="599"/>
      <c r="E65" s="599"/>
      <c r="F65" s="599"/>
      <c r="G65" s="599"/>
      <c r="H65" s="498"/>
      <c r="I65" s="498"/>
    </row>
    <row r="66" spans="1:9" x14ac:dyDescent="0.2">
      <c r="A66" s="600"/>
      <c r="B66" s="600"/>
      <c r="C66" s="600"/>
      <c r="D66" s="600"/>
      <c r="E66" s="600"/>
      <c r="F66" s="600"/>
      <c r="G66" s="600"/>
      <c r="H66" s="498"/>
      <c r="I66" s="498"/>
    </row>
    <row r="67" spans="1:9" x14ac:dyDescent="0.2">
      <c r="A67" s="509" t="s">
        <v>314</v>
      </c>
      <c r="B67" s="509"/>
      <c r="C67" s="600" t="s">
        <v>651</v>
      </c>
      <c r="D67" s="600"/>
      <c r="E67" s="600"/>
      <c r="F67" s="600"/>
      <c r="G67" s="600"/>
      <c r="H67" s="498"/>
      <c r="I67" s="498"/>
    </row>
    <row r="68" spans="1:9" x14ac:dyDescent="0.2">
      <c r="A68" s="509" t="s">
        <v>315</v>
      </c>
      <c r="B68" s="509"/>
      <c r="C68" s="509"/>
      <c r="D68" s="500" t="s">
        <v>316</v>
      </c>
      <c r="E68" s="512" t="s">
        <v>652</v>
      </c>
      <c r="F68" s="500" t="s">
        <v>317</v>
      </c>
      <c r="G68" s="512"/>
      <c r="H68" s="498"/>
      <c r="I68" s="498"/>
    </row>
    <row r="69" spans="1:9" x14ac:dyDescent="0.2">
      <c r="A69" s="509" t="s">
        <v>318</v>
      </c>
      <c r="B69" s="509"/>
      <c r="C69" s="509"/>
      <c r="D69" s="509"/>
      <c r="E69" s="509"/>
      <c r="F69" s="599"/>
      <c r="G69" s="599"/>
      <c r="H69" s="498"/>
      <c r="I69" s="498"/>
    </row>
    <row r="70" spans="1:9" x14ac:dyDescent="0.2">
      <c r="A70" s="599"/>
      <c r="B70" s="599"/>
      <c r="C70" s="599"/>
      <c r="D70" s="599"/>
      <c r="E70" s="599"/>
      <c r="F70" s="599"/>
      <c r="G70" s="599"/>
      <c r="H70" s="498"/>
      <c r="I70" s="498"/>
    </row>
    <row r="71" spans="1:9" x14ac:dyDescent="0.2">
      <c r="A71" s="509" t="s">
        <v>319</v>
      </c>
      <c r="B71" s="509"/>
      <c r="C71" s="498"/>
      <c r="D71" s="503"/>
      <c r="E71" s="511" t="s">
        <v>654</v>
      </c>
      <c r="F71" s="513"/>
      <c r="G71" s="513"/>
      <c r="H71" s="498"/>
      <c r="I71" s="498"/>
    </row>
    <row r="72" spans="1:9" x14ac:dyDescent="0.2">
      <c r="A72" s="509" t="s">
        <v>320</v>
      </c>
      <c r="B72" s="509"/>
      <c r="C72" s="509"/>
      <c r="D72" s="511">
        <v>893</v>
      </c>
      <c r="E72" s="509"/>
      <c r="F72" s="509"/>
      <c r="G72" s="509"/>
      <c r="H72" s="498"/>
      <c r="I72" s="498"/>
    </row>
    <row r="73" spans="1:9" x14ac:dyDescent="0.2">
      <c r="A73" s="509" t="s">
        <v>321</v>
      </c>
      <c r="B73" s="509"/>
      <c r="C73" s="509"/>
      <c r="D73" s="498"/>
      <c r="E73" s="514" t="s">
        <v>654</v>
      </c>
      <c r="F73" s="515" t="s">
        <v>322</v>
      </c>
      <c r="G73" s="516"/>
      <c r="H73" s="498"/>
      <c r="I73" s="498"/>
    </row>
    <row r="74" spans="1:9" x14ac:dyDescent="0.2">
      <c r="A74" s="509" t="s">
        <v>323</v>
      </c>
      <c r="B74" s="509"/>
      <c r="C74" s="498"/>
      <c r="D74" s="511" t="s">
        <v>654</v>
      </c>
      <c r="E74" s="601" t="s">
        <v>324</v>
      </c>
      <c r="F74" s="602"/>
      <c r="G74" s="602"/>
      <c r="H74" s="498"/>
      <c r="I74" s="498"/>
    </row>
    <row r="75" spans="1:9" x14ac:dyDescent="0.2">
      <c r="A75" s="509" t="s">
        <v>396</v>
      </c>
      <c r="B75" s="509"/>
      <c r="C75" s="509"/>
      <c r="D75" s="509"/>
      <c r="E75" s="509"/>
      <c r="F75" s="603" t="s">
        <v>655</v>
      </c>
      <c r="G75" s="599"/>
      <c r="H75" s="498"/>
      <c r="I75" s="498"/>
    </row>
    <row r="76" spans="1:9" x14ac:dyDescent="0.2">
      <c r="A76" s="509" t="s">
        <v>325</v>
      </c>
      <c r="B76" s="509"/>
      <c r="C76" s="511">
        <v>12</v>
      </c>
      <c r="D76" s="509" t="s">
        <v>326</v>
      </c>
      <c r="E76" s="509"/>
      <c r="F76" s="604">
        <v>44180</v>
      </c>
      <c r="G76" s="600"/>
      <c r="H76" s="498"/>
      <c r="I76" s="498"/>
    </row>
    <row r="77" spans="1:9" x14ac:dyDescent="0.2">
      <c r="A77" s="509" t="s">
        <v>327</v>
      </c>
      <c r="B77" s="509"/>
      <c r="C77" s="517"/>
      <c r="D77" s="509"/>
      <c r="E77" s="509"/>
      <c r="F77" s="514" t="s">
        <v>654</v>
      </c>
      <c r="G77" s="518"/>
      <c r="H77" s="498"/>
      <c r="I77" s="498"/>
    </row>
    <row r="78" spans="1:9" x14ac:dyDescent="0.2">
      <c r="A78" s="509" t="s">
        <v>328</v>
      </c>
      <c r="B78" s="511" t="s">
        <v>656</v>
      </c>
      <c r="C78" s="528"/>
      <c r="D78" s="528"/>
      <c r="E78" s="509"/>
      <c r="F78" s="517"/>
      <c r="G78" s="518"/>
      <c r="H78" s="498"/>
      <c r="I78" s="498"/>
    </row>
    <row r="79" spans="1:9" x14ac:dyDescent="0.2">
      <c r="A79" s="509" t="s">
        <v>329</v>
      </c>
      <c r="B79" s="509"/>
      <c r="C79" s="509"/>
      <c r="D79" s="511" t="s">
        <v>594</v>
      </c>
      <c r="E79" s="509" t="s">
        <v>330</v>
      </c>
      <c r="F79" s="599"/>
      <c r="G79" s="599"/>
      <c r="H79" s="498"/>
      <c r="I79" s="498"/>
    </row>
    <row r="80" spans="1:9" x14ac:dyDescent="0.2">
      <c r="A80" s="509" t="s">
        <v>331</v>
      </c>
      <c r="B80" s="509"/>
      <c r="C80" s="509"/>
      <c r="D80" s="509"/>
      <c r="E80" s="509"/>
      <c r="F80" s="509"/>
      <c r="G80" s="509"/>
      <c r="H80" s="498"/>
      <c r="I80" s="498"/>
    </row>
    <row r="81" spans="1:9" x14ac:dyDescent="0.2">
      <c r="A81" s="509" t="s">
        <v>332</v>
      </c>
      <c r="B81" s="509"/>
      <c r="C81" s="500" t="s">
        <v>316</v>
      </c>
      <c r="D81" s="510"/>
      <c r="E81" s="500" t="s">
        <v>317</v>
      </c>
      <c r="F81" s="510" t="s">
        <v>653</v>
      </c>
      <c r="G81" s="509"/>
      <c r="H81" s="498"/>
      <c r="I81" s="498"/>
    </row>
    <row r="82" spans="1:9" x14ac:dyDescent="0.2">
      <c r="A82" s="509" t="s">
        <v>333</v>
      </c>
      <c r="B82" s="509"/>
      <c r="C82" s="509"/>
      <c r="D82" s="509"/>
      <c r="E82" s="509"/>
      <c r="F82" s="509"/>
      <c r="G82" s="509"/>
      <c r="H82" s="498"/>
      <c r="I82" s="498"/>
    </row>
    <row r="83" spans="1:9" x14ac:dyDescent="0.2">
      <c r="A83" s="599"/>
      <c r="B83" s="599"/>
      <c r="C83" s="599"/>
      <c r="D83" s="599"/>
      <c r="E83" s="599"/>
      <c r="F83" s="599"/>
      <c r="G83" s="599"/>
      <c r="H83" s="498"/>
      <c r="I83" s="498"/>
    </row>
    <row r="84" spans="1:9" x14ac:dyDescent="0.2">
      <c r="A84" s="600"/>
      <c r="B84" s="600"/>
      <c r="C84" s="600"/>
      <c r="D84" s="600"/>
      <c r="E84" s="600"/>
      <c r="F84" s="600"/>
      <c r="G84" s="600"/>
      <c r="H84" s="498"/>
      <c r="I84" s="498"/>
    </row>
    <row r="85" spans="1:9" x14ac:dyDescent="0.2">
      <c r="A85" s="600"/>
      <c r="B85" s="600"/>
      <c r="C85" s="600"/>
      <c r="D85" s="600"/>
      <c r="E85" s="600"/>
      <c r="F85" s="600"/>
      <c r="G85" s="600"/>
      <c r="H85" s="498"/>
      <c r="I85" s="498"/>
    </row>
    <row r="86" spans="1:9" x14ac:dyDescent="0.2">
      <c r="A86" s="519"/>
      <c r="B86" s="519"/>
      <c r="C86" s="519"/>
      <c r="D86" s="519"/>
      <c r="E86" s="519"/>
      <c r="F86" s="519"/>
      <c r="G86" s="519"/>
      <c r="H86" s="498"/>
      <c r="I86" s="498"/>
    </row>
    <row r="87" spans="1:9" x14ac:dyDescent="0.2">
      <c r="A87" s="568">
        <v>15</v>
      </c>
      <c r="B87" s="568"/>
      <c r="C87" s="568"/>
      <c r="D87" s="568"/>
      <c r="E87" s="568"/>
      <c r="F87" s="568"/>
      <c r="G87" s="568"/>
      <c r="H87" s="568"/>
      <c r="I87" s="568"/>
    </row>
  </sheetData>
  <mergeCells count="26">
    <mergeCell ref="A4:H4"/>
    <mergeCell ref="A24:I25"/>
    <mergeCell ref="A23:I23"/>
    <mergeCell ref="C8:C9"/>
    <mergeCell ref="G7:G9"/>
    <mergeCell ref="B1:C1"/>
    <mergeCell ref="D1:I1"/>
    <mergeCell ref="A84:G84"/>
    <mergeCell ref="A85:G85"/>
    <mergeCell ref="A70:G70"/>
    <mergeCell ref="E74:G74"/>
    <mergeCell ref="F75:G75"/>
    <mergeCell ref="F76:G76"/>
    <mergeCell ref="F79:G79"/>
    <mergeCell ref="A83:G83"/>
    <mergeCell ref="F69:G69"/>
    <mergeCell ref="A54:G54"/>
    <mergeCell ref="A66:G66"/>
    <mergeCell ref="C67:G67"/>
    <mergeCell ref="A55:G55"/>
    <mergeCell ref="A3:H3"/>
    <mergeCell ref="C60:G60"/>
    <mergeCell ref="A61:G61"/>
    <mergeCell ref="C64:G64"/>
    <mergeCell ref="A65:G65"/>
    <mergeCell ref="A87:I87"/>
  </mergeCells>
  <pageMargins left="0.25" right="0.25" top="0.75" bottom="0.75" header="0.3" footer="0.3"/>
  <pageSetup paperSize="5" scale="77"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70"/>
  <sheetViews>
    <sheetView showGridLines="0" zoomScaleNormal="100" workbookViewId="0">
      <selection activeCell="D66" sqref="D66"/>
    </sheetView>
  </sheetViews>
  <sheetFormatPr defaultRowHeight="12.75" x14ac:dyDescent="0.2"/>
  <cols>
    <col min="1" max="1" width="40.28515625" style="176" customWidth="1"/>
    <col min="2" max="2" width="9.28515625" style="176" customWidth="1"/>
    <col min="3" max="3" width="14.140625" style="176" customWidth="1"/>
    <col min="4" max="4" width="15.28515625" style="176" customWidth="1"/>
    <col min="5" max="5" width="16.140625" style="176" customWidth="1"/>
    <col min="6" max="16384" width="9.140625" style="176"/>
  </cols>
  <sheetData>
    <row r="1" spans="1:5" ht="15.75" x14ac:dyDescent="0.25">
      <c r="A1" s="610" t="s">
        <v>398</v>
      </c>
      <c r="B1" s="610"/>
      <c r="C1" s="610"/>
      <c r="D1" s="610"/>
      <c r="E1" s="452">
        <f>Jurat!G5</f>
        <v>2020</v>
      </c>
    </row>
    <row r="2" spans="1:5" ht="15.75" x14ac:dyDescent="0.25">
      <c r="A2" s="611" t="str">
        <f>Jurat!A9</f>
        <v>GERMAN FARMERS MUTUAL OF SARDIS INSURANCE ASSOCIATION</v>
      </c>
      <c r="B2" s="611"/>
      <c r="C2" s="611"/>
      <c r="D2" s="611"/>
      <c r="E2" s="453"/>
    </row>
    <row r="3" spans="1:5" ht="15" x14ac:dyDescent="0.2">
      <c r="A3" s="454"/>
      <c r="B3" s="454"/>
      <c r="C3" s="454"/>
      <c r="D3" s="454"/>
      <c r="E3" s="13"/>
    </row>
    <row r="4" spans="1:5" ht="15.75" x14ac:dyDescent="0.25">
      <c r="A4" s="551" t="s">
        <v>426</v>
      </c>
      <c r="B4" s="551"/>
      <c r="C4" s="551"/>
      <c r="D4" s="551"/>
      <c r="E4" s="312"/>
    </row>
    <row r="5" spans="1:5" x14ac:dyDescent="0.2">
      <c r="A5" s="548" t="s">
        <v>349</v>
      </c>
      <c r="B5" s="548"/>
      <c r="C5" s="548"/>
      <c r="D5" s="548"/>
      <c r="E5" s="455"/>
    </row>
    <row r="6" spans="1:5" x14ac:dyDescent="0.2">
      <c r="A6" s="13"/>
      <c r="B6" s="13"/>
      <c r="C6" s="13"/>
      <c r="D6" s="13"/>
      <c r="E6" s="13"/>
    </row>
    <row r="7" spans="1:5" ht="13.5" thickBot="1" x14ac:dyDescent="0.25">
      <c r="A7" s="609" t="s">
        <v>350</v>
      </c>
      <c r="B7" s="609"/>
      <c r="C7" s="609"/>
      <c r="D7" s="609"/>
      <c r="E7" s="456"/>
    </row>
    <row r="8" spans="1:5" x14ac:dyDescent="0.2">
      <c r="A8" s="457">
        <v>1</v>
      </c>
      <c r="B8" s="458">
        <v>2</v>
      </c>
      <c r="C8" s="415">
        <v>3</v>
      </c>
      <c r="D8" s="415">
        <v>4</v>
      </c>
      <c r="E8" s="459">
        <v>5</v>
      </c>
    </row>
    <row r="9" spans="1:5" x14ac:dyDescent="0.2">
      <c r="A9" s="460"/>
      <c r="B9" s="404"/>
      <c r="C9" s="405"/>
      <c r="D9" s="405"/>
      <c r="E9" s="461"/>
    </row>
    <row r="10" spans="1:5" x14ac:dyDescent="0.2">
      <c r="A10" s="460" t="s">
        <v>351</v>
      </c>
      <c r="B10" s="181"/>
      <c r="C10" s="181" t="s">
        <v>159</v>
      </c>
      <c r="D10" s="181" t="s">
        <v>352</v>
      </c>
      <c r="E10" s="386" t="s">
        <v>353</v>
      </c>
    </row>
    <row r="11" spans="1:5" x14ac:dyDescent="0.2">
      <c r="A11" s="460"/>
      <c r="B11" s="406" t="s">
        <v>158</v>
      </c>
      <c r="C11" s="181" t="s">
        <v>354</v>
      </c>
      <c r="D11" s="181" t="s">
        <v>355</v>
      </c>
      <c r="E11" s="386" t="s">
        <v>356</v>
      </c>
    </row>
    <row r="12" spans="1:5" ht="13.5" thickBot="1" x14ac:dyDescent="0.25">
      <c r="A12" s="462" t="s">
        <v>357</v>
      </c>
      <c r="B12" s="190" t="s">
        <v>181</v>
      </c>
      <c r="C12" s="133" t="s">
        <v>223</v>
      </c>
      <c r="D12" s="133" t="s">
        <v>13</v>
      </c>
      <c r="E12" s="133" t="s">
        <v>456</v>
      </c>
    </row>
    <row r="13" spans="1:5" ht="13.5" thickBot="1" x14ac:dyDescent="0.25">
      <c r="A13" s="463" t="s">
        <v>358</v>
      </c>
      <c r="B13" s="464"/>
      <c r="C13" s="464"/>
      <c r="D13" s="464"/>
      <c r="E13" s="465"/>
    </row>
    <row r="14" spans="1:5" x14ac:dyDescent="0.2">
      <c r="A14" s="265" t="s">
        <v>588</v>
      </c>
      <c r="B14" s="231">
        <v>1E-3</v>
      </c>
      <c r="C14" s="232">
        <v>207.43</v>
      </c>
      <c r="D14" s="232">
        <v>0</v>
      </c>
      <c r="E14" s="233">
        <v>185815.01</v>
      </c>
    </row>
    <row r="15" spans="1:5" x14ac:dyDescent="0.2">
      <c r="A15" s="266" t="s">
        <v>590</v>
      </c>
      <c r="B15" s="234">
        <v>1E-4</v>
      </c>
      <c r="C15" s="221">
        <v>70.62</v>
      </c>
      <c r="D15" s="221">
        <v>4.22</v>
      </c>
      <c r="E15" s="218">
        <v>165388.95000000001</v>
      </c>
    </row>
    <row r="16" spans="1:5" x14ac:dyDescent="0.2">
      <c r="A16" s="266" t="s">
        <v>591</v>
      </c>
      <c r="B16" s="234">
        <v>1.9599999999999999E-2</v>
      </c>
      <c r="C16" s="221">
        <v>1995.33</v>
      </c>
      <c r="D16" s="221">
        <v>88.15</v>
      </c>
      <c r="E16" s="218">
        <v>103654.91</v>
      </c>
    </row>
    <row r="17" spans="1:5" x14ac:dyDescent="0.2">
      <c r="A17" s="266" t="s">
        <v>591</v>
      </c>
      <c r="B17" s="234"/>
      <c r="C17" s="221"/>
      <c r="D17" s="221"/>
      <c r="E17" s="218"/>
    </row>
    <row r="18" spans="1:5" x14ac:dyDescent="0.2">
      <c r="A18" s="266" t="s">
        <v>624</v>
      </c>
      <c r="B18" s="234">
        <v>5.0000000000000001E-3</v>
      </c>
      <c r="C18" s="221">
        <v>26.11</v>
      </c>
      <c r="D18" s="221">
        <v>0.45</v>
      </c>
      <c r="E18" s="218">
        <v>10404.5</v>
      </c>
    </row>
    <row r="19" spans="1:5" x14ac:dyDescent="0.2">
      <c r="A19" s="266" t="s">
        <v>625</v>
      </c>
      <c r="B19" s="234">
        <v>8.5000000000000006E-3</v>
      </c>
      <c r="C19" s="221">
        <v>6695.52</v>
      </c>
      <c r="D19" s="221">
        <v>0</v>
      </c>
      <c r="E19" s="218">
        <v>126033.4</v>
      </c>
    </row>
    <row r="20" spans="1:5" x14ac:dyDescent="0.2">
      <c r="A20" s="266" t="s">
        <v>589</v>
      </c>
      <c r="B20" s="234">
        <v>7.0000000000000001E-3</v>
      </c>
      <c r="C20" s="221">
        <v>797.16</v>
      </c>
      <c r="D20" s="221">
        <v>19.68</v>
      </c>
      <c r="E20" s="218">
        <v>114000.61</v>
      </c>
    </row>
    <row r="21" spans="1:5" x14ac:dyDescent="0.2">
      <c r="A21" s="266" t="s">
        <v>592</v>
      </c>
      <c r="B21" s="234">
        <v>5.0000000000000001E-4</v>
      </c>
      <c r="C21" s="221">
        <v>2232.46</v>
      </c>
      <c r="D21" s="221">
        <v>0</v>
      </c>
      <c r="E21" s="218">
        <v>247963.69</v>
      </c>
    </row>
    <row r="22" spans="1:5" x14ac:dyDescent="0.2">
      <c r="A22" s="266" t="s">
        <v>593</v>
      </c>
      <c r="B22" s="234"/>
      <c r="C22" s="221"/>
      <c r="D22" s="221"/>
      <c r="E22" s="218"/>
    </row>
    <row r="23" spans="1:5" x14ac:dyDescent="0.2">
      <c r="A23" s="266" t="s">
        <v>592</v>
      </c>
      <c r="B23" s="234">
        <v>5.0000000000000001E-4</v>
      </c>
      <c r="C23" s="221">
        <v>0.28999999999999998</v>
      </c>
      <c r="D23" s="221">
        <v>0.1</v>
      </c>
      <c r="E23" s="218">
        <v>3500.29</v>
      </c>
    </row>
    <row r="24" spans="1:5" x14ac:dyDescent="0.2">
      <c r="A24" s="266" t="s">
        <v>625</v>
      </c>
      <c r="B24" s="234">
        <v>2E-3</v>
      </c>
      <c r="C24" s="221">
        <v>208.37</v>
      </c>
      <c r="D24" s="221">
        <v>0</v>
      </c>
      <c r="E24" s="218">
        <v>47995.71</v>
      </c>
    </row>
    <row r="25" spans="1:5" x14ac:dyDescent="0.2">
      <c r="A25" s="266" t="s">
        <v>625</v>
      </c>
      <c r="B25" s="234">
        <v>9.4999999999999998E-3</v>
      </c>
      <c r="C25" s="221">
        <v>293.25</v>
      </c>
      <c r="D25" s="221">
        <v>0</v>
      </c>
      <c r="E25" s="218">
        <v>74293.25</v>
      </c>
    </row>
    <row r="26" spans="1:5" x14ac:dyDescent="0.2">
      <c r="A26" s="266"/>
      <c r="B26" s="234"/>
      <c r="C26" s="221"/>
      <c r="D26" s="221"/>
      <c r="E26" s="218"/>
    </row>
    <row r="27" spans="1:5" x14ac:dyDescent="0.2">
      <c r="A27" s="266"/>
      <c r="B27" s="234"/>
      <c r="C27" s="221"/>
      <c r="D27" s="221"/>
      <c r="E27" s="218"/>
    </row>
    <row r="28" spans="1:5" x14ac:dyDescent="0.2">
      <c r="A28" s="266"/>
      <c r="B28" s="234"/>
      <c r="C28" s="221"/>
      <c r="D28" s="221"/>
      <c r="E28" s="218"/>
    </row>
    <row r="29" spans="1:5" x14ac:dyDescent="0.2">
      <c r="A29" s="266"/>
      <c r="B29" s="234"/>
      <c r="C29" s="221"/>
      <c r="D29" s="221"/>
      <c r="E29" s="218"/>
    </row>
    <row r="30" spans="1:5" x14ac:dyDescent="0.2">
      <c r="A30" s="266"/>
      <c r="B30" s="234"/>
      <c r="C30" s="221"/>
      <c r="D30" s="221"/>
      <c r="E30" s="218"/>
    </row>
    <row r="31" spans="1:5" x14ac:dyDescent="0.2">
      <c r="A31" s="266"/>
      <c r="B31" s="234"/>
      <c r="C31" s="221"/>
      <c r="D31" s="221"/>
      <c r="E31" s="218"/>
    </row>
    <row r="32" spans="1:5" x14ac:dyDescent="0.2">
      <c r="A32" s="266"/>
      <c r="B32" s="234"/>
      <c r="C32" s="221"/>
      <c r="D32" s="221"/>
      <c r="E32" s="218"/>
    </row>
    <row r="33" spans="1:5" x14ac:dyDescent="0.2">
      <c r="A33" s="266"/>
      <c r="B33" s="234"/>
      <c r="C33" s="221"/>
      <c r="D33" s="221"/>
      <c r="E33" s="218"/>
    </row>
    <row r="34" spans="1:5" x14ac:dyDescent="0.2">
      <c r="A34" s="266"/>
      <c r="B34" s="234"/>
      <c r="C34" s="221"/>
      <c r="D34" s="221"/>
      <c r="E34" s="218"/>
    </row>
    <row r="35" spans="1:5" x14ac:dyDescent="0.2">
      <c r="A35" s="266"/>
      <c r="B35" s="234"/>
      <c r="C35" s="221"/>
      <c r="D35" s="221"/>
      <c r="E35" s="218"/>
    </row>
    <row r="36" spans="1:5" x14ac:dyDescent="0.2">
      <c r="A36" s="266"/>
      <c r="B36" s="234"/>
      <c r="C36" s="221"/>
      <c r="D36" s="221"/>
      <c r="E36" s="218"/>
    </row>
    <row r="37" spans="1:5" x14ac:dyDescent="0.2">
      <c r="A37" s="266"/>
      <c r="B37" s="234"/>
      <c r="C37" s="221"/>
      <c r="D37" s="221"/>
      <c r="E37" s="218"/>
    </row>
    <row r="38" spans="1:5" x14ac:dyDescent="0.2">
      <c r="A38" s="266"/>
      <c r="B38" s="234"/>
      <c r="C38" s="221"/>
      <c r="D38" s="221"/>
      <c r="E38" s="218"/>
    </row>
    <row r="39" spans="1:5" x14ac:dyDescent="0.2">
      <c r="A39" s="266"/>
      <c r="B39" s="234"/>
      <c r="C39" s="221"/>
      <c r="D39" s="221"/>
      <c r="E39" s="218"/>
    </row>
    <row r="40" spans="1:5" x14ac:dyDescent="0.2">
      <c r="A40" s="266"/>
      <c r="B40" s="234"/>
      <c r="C40" s="221"/>
      <c r="D40" s="221"/>
      <c r="E40" s="218"/>
    </row>
    <row r="41" spans="1:5" x14ac:dyDescent="0.2">
      <c r="A41" s="266"/>
      <c r="B41" s="234"/>
      <c r="C41" s="221"/>
      <c r="D41" s="221"/>
      <c r="E41" s="218"/>
    </row>
    <row r="42" spans="1:5" x14ac:dyDescent="0.2">
      <c r="A42" s="266"/>
      <c r="B42" s="234"/>
      <c r="C42" s="221"/>
      <c r="D42" s="221"/>
      <c r="E42" s="218"/>
    </row>
    <row r="43" spans="1:5" x14ac:dyDescent="0.2">
      <c r="A43" s="266"/>
      <c r="B43" s="234"/>
      <c r="C43" s="221"/>
      <c r="D43" s="221"/>
      <c r="E43" s="218"/>
    </row>
    <row r="44" spans="1:5" x14ac:dyDescent="0.2">
      <c r="A44" s="266"/>
      <c r="B44" s="234"/>
      <c r="C44" s="221"/>
      <c r="D44" s="221"/>
      <c r="E44" s="218"/>
    </row>
    <row r="45" spans="1:5" x14ac:dyDescent="0.2">
      <c r="A45" s="266"/>
      <c r="B45" s="234"/>
      <c r="C45" s="221"/>
      <c r="D45" s="221"/>
      <c r="E45" s="218"/>
    </row>
    <row r="46" spans="1:5" x14ac:dyDescent="0.2">
      <c r="A46" s="266"/>
      <c r="B46" s="234"/>
      <c r="C46" s="221"/>
      <c r="D46" s="221"/>
      <c r="E46" s="218"/>
    </row>
    <row r="47" spans="1:5" x14ac:dyDescent="0.2">
      <c r="A47" s="266"/>
      <c r="B47" s="234"/>
      <c r="C47" s="221"/>
      <c r="D47" s="221"/>
      <c r="E47" s="218"/>
    </row>
    <row r="48" spans="1:5" x14ac:dyDescent="0.2">
      <c r="A48" s="266"/>
      <c r="B48" s="234"/>
      <c r="C48" s="221"/>
      <c r="D48" s="221"/>
      <c r="E48" s="218"/>
    </row>
    <row r="49" spans="1:5" x14ac:dyDescent="0.2">
      <c r="A49" s="266"/>
      <c r="B49" s="234"/>
      <c r="C49" s="221"/>
      <c r="D49" s="221"/>
      <c r="E49" s="218"/>
    </row>
    <row r="50" spans="1:5" x14ac:dyDescent="0.2">
      <c r="A50" s="266"/>
      <c r="B50" s="234"/>
      <c r="C50" s="221"/>
      <c r="D50" s="221"/>
      <c r="E50" s="218"/>
    </row>
    <row r="51" spans="1:5" x14ac:dyDescent="0.2">
      <c r="A51" s="266"/>
      <c r="B51" s="234"/>
      <c r="C51" s="221"/>
      <c r="D51" s="221"/>
      <c r="E51" s="218"/>
    </row>
    <row r="52" spans="1:5" x14ac:dyDescent="0.2">
      <c r="A52" s="266"/>
      <c r="B52" s="234"/>
      <c r="C52" s="221"/>
      <c r="D52" s="221"/>
      <c r="E52" s="218"/>
    </row>
    <row r="53" spans="1:5" x14ac:dyDescent="0.2">
      <c r="A53" s="266"/>
      <c r="B53" s="234"/>
      <c r="C53" s="221"/>
      <c r="D53" s="221"/>
      <c r="E53" s="218"/>
    </row>
    <row r="54" spans="1:5" x14ac:dyDescent="0.2">
      <c r="A54" s="266"/>
      <c r="B54" s="234"/>
      <c r="C54" s="221"/>
      <c r="D54" s="221"/>
      <c r="E54" s="218"/>
    </row>
    <row r="55" spans="1:5" x14ac:dyDescent="0.2">
      <c r="A55" s="266"/>
      <c r="B55" s="234"/>
      <c r="C55" s="221"/>
      <c r="D55" s="221"/>
      <c r="E55" s="218"/>
    </row>
    <row r="56" spans="1:5" x14ac:dyDescent="0.2">
      <c r="A56" s="266"/>
      <c r="B56" s="234"/>
      <c r="C56" s="221"/>
      <c r="D56" s="221"/>
      <c r="E56" s="218"/>
    </row>
    <row r="57" spans="1:5" x14ac:dyDescent="0.2">
      <c r="A57" s="266"/>
      <c r="B57" s="234"/>
      <c r="C57" s="221"/>
      <c r="D57" s="221"/>
      <c r="E57" s="218"/>
    </row>
    <row r="58" spans="1:5" x14ac:dyDescent="0.2">
      <c r="A58" s="266"/>
      <c r="B58" s="234"/>
      <c r="C58" s="221"/>
      <c r="D58" s="221"/>
      <c r="E58" s="218"/>
    </row>
    <row r="59" spans="1:5" x14ac:dyDescent="0.2">
      <c r="A59" s="266"/>
      <c r="B59" s="234"/>
      <c r="C59" s="221"/>
      <c r="D59" s="221"/>
      <c r="E59" s="218"/>
    </row>
    <row r="60" spans="1:5" x14ac:dyDescent="0.2">
      <c r="A60" s="266"/>
      <c r="B60" s="234"/>
      <c r="C60" s="221"/>
      <c r="D60" s="221"/>
      <c r="E60" s="218"/>
    </row>
    <row r="61" spans="1:5" x14ac:dyDescent="0.2">
      <c r="A61" s="266"/>
      <c r="B61" s="234"/>
      <c r="C61" s="221"/>
      <c r="D61" s="221"/>
      <c r="E61" s="218"/>
    </row>
    <row r="62" spans="1:5" x14ac:dyDescent="0.2">
      <c r="A62" s="266"/>
      <c r="B62" s="234"/>
      <c r="C62" s="221"/>
      <c r="D62" s="221"/>
      <c r="E62" s="218"/>
    </row>
    <row r="63" spans="1:5" x14ac:dyDescent="0.2">
      <c r="A63" s="266"/>
      <c r="B63" s="234"/>
      <c r="C63" s="221"/>
      <c r="D63" s="221"/>
      <c r="E63" s="218"/>
    </row>
    <row r="64" spans="1:5" x14ac:dyDescent="0.2">
      <c r="A64" s="266"/>
      <c r="B64" s="234"/>
      <c r="C64" s="221"/>
      <c r="D64" s="221"/>
      <c r="E64" s="218"/>
    </row>
    <row r="65" spans="1:5" x14ac:dyDescent="0.2">
      <c r="A65" s="266" t="s">
        <v>657</v>
      </c>
      <c r="B65" s="234"/>
      <c r="C65" s="221"/>
      <c r="D65" s="221">
        <v>-0.6</v>
      </c>
      <c r="E65" s="218">
        <v>-0.32</v>
      </c>
    </row>
    <row r="66" spans="1:5" x14ac:dyDescent="0.2">
      <c r="A66" s="266"/>
      <c r="B66" s="234"/>
      <c r="C66" s="221"/>
      <c r="D66" s="221"/>
      <c r="E66" s="218"/>
    </row>
    <row r="67" spans="1:5" ht="13.5" thickBot="1" x14ac:dyDescent="0.25">
      <c r="A67" s="267" t="s">
        <v>571</v>
      </c>
      <c r="B67" s="290" t="s">
        <v>359</v>
      </c>
      <c r="C67" s="526">
        <f>'Pg 20 Sch E Overflow'!C69</f>
        <v>0</v>
      </c>
      <c r="D67" s="526">
        <f>'Pg 20 Sch E Overflow'!D69</f>
        <v>0</v>
      </c>
      <c r="E67" s="526">
        <f>'Pg 20 Sch E Overflow'!E69</f>
        <v>0</v>
      </c>
    </row>
    <row r="68" spans="1:5" ht="13.5" thickBot="1" x14ac:dyDescent="0.25">
      <c r="A68" s="466" t="s">
        <v>278</v>
      </c>
      <c r="B68" s="467" t="s">
        <v>359</v>
      </c>
      <c r="C68" s="468">
        <f>SUM(C14:C67)</f>
        <v>12526.540000000003</v>
      </c>
      <c r="D68" s="468">
        <f>SUM(D14:D67)</f>
        <v>112</v>
      </c>
      <c r="E68" s="468">
        <f>SUM(E14:E67)</f>
        <v>1079050</v>
      </c>
    </row>
    <row r="69" spans="1:5" x14ac:dyDescent="0.2">
      <c r="A69" s="173" t="s">
        <v>457</v>
      </c>
      <c r="B69" s="439"/>
      <c r="C69" s="439"/>
      <c r="D69" s="439"/>
      <c r="E69" s="439"/>
    </row>
    <row r="70" spans="1:5" x14ac:dyDescent="0.2">
      <c r="A70" s="545">
        <v>16</v>
      </c>
      <c r="B70" s="545"/>
      <c r="C70" s="545"/>
      <c r="D70" s="545"/>
      <c r="E70" s="545"/>
    </row>
  </sheetData>
  <sheetProtection password="DAEC" sheet="1"/>
  <mergeCells count="6">
    <mergeCell ref="A70:E70"/>
    <mergeCell ref="A4:D4"/>
    <mergeCell ref="A5:D5"/>
    <mergeCell ref="A7:D7"/>
    <mergeCell ref="A1:D1"/>
    <mergeCell ref="A2:D2"/>
  </mergeCells>
  <pageMargins left="0.45" right="0.45" top="0.75" bottom="0.75" header="0.3" footer="0.3"/>
  <pageSetup paperSize="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57"/>
  <sheetViews>
    <sheetView showGridLines="0" zoomScaleNormal="100" workbookViewId="0">
      <selection activeCell="A26" sqref="A26:H26"/>
    </sheetView>
  </sheetViews>
  <sheetFormatPr defaultRowHeight="12.75" x14ac:dyDescent="0.2"/>
  <cols>
    <col min="1" max="1" width="9.140625" style="176"/>
    <col min="2" max="2" width="19.42578125" style="176" customWidth="1"/>
    <col min="3" max="7" width="9.140625" style="176"/>
    <col min="8" max="8" width="16.5703125" style="176" customWidth="1"/>
    <col min="9" max="16384" width="9.140625" style="176"/>
  </cols>
  <sheetData>
    <row r="1" spans="1:8" ht="15.75" x14ac:dyDescent="0.25">
      <c r="A1" s="555" t="s">
        <v>398</v>
      </c>
      <c r="B1" s="555"/>
      <c r="C1" s="555"/>
      <c r="D1" s="555"/>
      <c r="E1" s="555"/>
      <c r="F1" s="555"/>
      <c r="G1" s="555"/>
      <c r="H1" s="469">
        <f>Jurat!G5</f>
        <v>2020</v>
      </c>
    </row>
    <row r="2" spans="1:8" ht="15.75" x14ac:dyDescent="0.25">
      <c r="A2" s="571" t="str">
        <f>Jurat!A9</f>
        <v>GERMAN FARMERS MUTUAL OF SARDIS INSURANCE ASSOCIATION</v>
      </c>
      <c r="B2" s="571"/>
      <c r="C2" s="571"/>
      <c r="D2" s="571"/>
      <c r="E2" s="571"/>
      <c r="F2" s="571"/>
      <c r="G2" s="571"/>
      <c r="H2" s="370"/>
    </row>
    <row r="4" spans="1:8" ht="15.75" x14ac:dyDescent="0.25">
      <c r="A4" s="605" t="s">
        <v>433</v>
      </c>
      <c r="B4" s="605"/>
      <c r="C4" s="605"/>
      <c r="D4" s="605"/>
      <c r="E4" s="605"/>
      <c r="F4" s="605"/>
      <c r="G4" s="605"/>
      <c r="H4" s="470"/>
    </row>
    <row r="5" spans="1:8" ht="15.75" x14ac:dyDescent="0.25">
      <c r="A5" s="471"/>
    </row>
    <row r="6" spans="1:8" x14ac:dyDescent="0.2">
      <c r="A6" s="613" t="s">
        <v>360</v>
      </c>
      <c r="B6" s="614"/>
      <c r="C6" s="614"/>
      <c r="D6" s="614"/>
      <c r="E6" s="614"/>
      <c r="F6" s="614"/>
      <c r="G6" s="614"/>
      <c r="H6" s="614"/>
    </row>
    <row r="7" spans="1:8" x14ac:dyDescent="0.2">
      <c r="A7" s="614"/>
      <c r="B7" s="614"/>
      <c r="C7" s="614"/>
      <c r="D7" s="614"/>
      <c r="E7" s="614"/>
      <c r="F7" s="614"/>
      <c r="G7" s="614"/>
      <c r="H7" s="614"/>
    </row>
    <row r="10" spans="1:8" x14ac:dyDescent="0.2">
      <c r="A10" s="612" t="s">
        <v>618</v>
      </c>
      <c r="B10" s="612"/>
      <c r="C10" s="612"/>
      <c r="D10" s="612"/>
      <c r="E10" s="612"/>
      <c r="F10" s="612"/>
      <c r="G10" s="612"/>
      <c r="H10" s="612"/>
    </row>
    <row r="11" spans="1:8" x14ac:dyDescent="0.2">
      <c r="A11" s="612" t="s">
        <v>619</v>
      </c>
      <c r="B11" s="612"/>
      <c r="C11" s="612"/>
      <c r="D11" s="612"/>
      <c r="E11" s="612"/>
      <c r="F11" s="612"/>
      <c r="G11" s="612"/>
      <c r="H11" s="612"/>
    </row>
    <row r="12" spans="1:8" x14ac:dyDescent="0.2">
      <c r="A12" s="612"/>
      <c r="B12" s="612"/>
      <c r="C12" s="612"/>
      <c r="D12" s="612"/>
      <c r="E12" s="612"/>
      <c r="F12" s="612"/>
      <c r="G12" s="612"/>
      <c r="H12" s="612"/>
    </row>
    <row r="13" spans="1:8" x14ac:dyDescent="0.2">
      <c r="A13" s="612"/>
      <c r="B13" s="612"/>
      <c r="C13" s="612"/>
      <c r="D13" s="612"/>
      <c r="E13" s="612"/>
      <c r="F13" s="612"/>
      <c r="G13" s="612"/>
      <c r="H13" s="612"/>
    </row>
    <row r="14" spans="1:8" x14ac:dyDescent="0.2">
      <c r="A14" s="612"/>
      <c r="B14" s="612"/>
      <c r="C14" s="612"/>
      <c r="D14" s="612"/>
      <c r="E14" s="612"/>
      <c r="F14" s="612"/>
      <c r="G14" s="612"/>
      <c r="H14" s="612"/>
    </row>
    <row r="15" spans="1:8" x14ac:dyDescent="0.2">
      <c r="A15" s="612"/>
      <c r="B15" s="612"/>
      <c r="C15" s="612"/>
      <c r="D15" s="612"/>
      <c r="E15" s="612"/>
      <c r="F15" s="612"/>
      <c r="G15" s="612"/>
      <c r="H15" s="612"/>
    </row>
    <row r="16" spans="1:8" x14ac:dyDescent="0.2">
      <c r="A16" s="612"/>
      <c r="B16" s="612"/>
      <c r="C16" s="612"/>
      <c r="D16" s="612"/>
      <c r="E16" s="612"/>
      <c r="F16" s="612"/>
      <c r="G16" s="612"/>
      <c r="H16" s="612"/>
    </row>
    <row r="17" spans="1:8" x14ac:dyDescent="0.2">
      <c r="A17" s="612"/>
      <c r="B17" s="612"/>
      <c r="C17" s="612"/>
      <c r="D17" s="612"/>
      <c r="E17" s="612"/>
      <c r="F17" s="612"/>
      <c r="G17" s="612"/>
      <c r="H17" s="612"/>
    </row>
    <row r="18" spans="1:8" x14ac:dyDescent="0.2">
      <c r="A18" s="612"/>
      <c r="B18" s="612"/>
      <c r="C18" s="612"/>
      <c r="D18" s="612"/>
      <c r="E18" s="612"/>
      <c r="F18" s="612"/>
      <c r="G18" s="612"/>
      <c r="H18" s="612"/>
    </row>
    <row r="19" spans="1:8" x14ac:dyDescent="0.2">
      <c r="A19" s="612"/>
      <c r="B19" s="612"/>
      <c r="C19" s="612"/>
      <c r="D19" s="612"/>
      <c r="E19" s="612"/>
      <c r="F19" s="612"/>
      <c r="G19" s="612"/>
      <c r="H19" s="612"/>
    </row>
    <row r="20" spans="1:8" x14ac:dyDescent="0.2">
      <c r="A20" s="612"/>
      <c r="B20" s="612"/>
      <c r="C20" s="612"/>
      <c r="D20" s="612"/>
      <c r="E20" s="612"/>
      <c r="F20" s="612"/>
      <c r="G20" s="612"/>
      <c r="H20" s="612"/>
    </row>
    <row r="21" spans="1:8" x14ac:dyDescent="0.2">
      <c r="A21" s="612"/>
      <c r="B21" s="612"/>
      <c r="C21" s="612"/>
      <c r="D21" s="612"/>
      <c r="E21" s="612"/>
      <c r="F21" s="612"/>
      <c r="G21" s="612"/>
      <c r="H21" s="612"/>
    </row>
    <row r="22" spans="1:8" x14ac:dyDescent="0.2">
      <c r="A22" s="612"/>
      <c r="B22" s="612"/>
      <c r="C22" s="612"/>
      <c r="D22" s="612"/>
      <c r="E22" s="612"/>
      <c r="F22" s="612"/>
      <c r="G22" s="612"/>
      <c r="H22" s="612"/>
    </row>
    <row r="23" spans="1:8" x14ac:dyDescent="0.2">
      <c r="A23" s="612"/>
      <c r="B23" s="612"/>
      <c r="C23" s="612"/>
      <c r="D23" s="612"/>
      <c r="E23" s="612"/>
      <c r="F23" s="612"/>
      <c r="G23" s="612"/>
      <c r="H23" s="612"/>
    </row>
    <row r="24" spans="1:8" x14ac:dyDescent="0.2">
      <c r="A24" s="612"/>
      <c r="B24" s="612"/>
      <c r="C24" s="612"/>
      <c r="D24" s="612"/>
      <c r="E24" s="612"/>
      <c r="F24" s="612"/>
      <c r="G24" s="612"/>
      <c r="H24" s="612"/>
    </row>
    <row r="25" spans="1:8" x14ac:dyDescent="0.2">
      <c r="A25" s="612"/>
      <c r="B25" s="612"/>
      <c r="C25" s="612"/>
      <c r="D25" s="612"/>
      <c r="E25" s="612"/>
      <c r="F25" s="612"/>
      <c r="G25" s="612"/>
      <c r="H25" s="612"/>
    </row>
    <row r="26" spans="1:8" x14ac:dyDescent="0.2">
      <c r="A26" s="612"/>
      <c r="B26" s="612"/>
      <c r="C26" s="612"/>
      <c r="D26" s="612"/>
      <c r="E26" s="612"/>
      <c r="F26" s="612"/>
      <c r="G26" s="612"/>
      <c r="H26" s="612"/>
    </row>
    <row r="27" spans="1:8" x14ac:dyDescent="0.2">
      <c r="A27" s="612"/>
      <c r="B27" s="612"/>
      <c r="C27" s="612"/>
      <c r="D27" s="612"/>
      <c r="E27" s="612"/>
      <c r="F27" s="612"/>
      <c r="G27" s="612"/>
      <c r="H27" s="612"/>
    </row>
    <row r="28" spans="1:8" x14ac:dyDescent="0.2">
      <c r="A28" s="612"/>
      <c r="B28" s="612"/>
      <c r="C28" s="612"/>
      <c r="D28" s="612"/>
      <c r="E28" s="612"/>
      <c r="F28" s="612"/>
      <c r="G28" s="612"/>
      <c r="H28" s="612"/>
    </row>
    <row r="29" spans="1:8" x14ac:dyDescent="0.2">
      <c r="A29" s="612"/>
      <c r="B29" s="612"/>
      <c r="C29" s="612"/>
      <c r="D29" s="612"/>
      <c r="E29" s="612"/>
      <c r="F29" s="612"/>
      <c r="G29" s="612"/>
      <c r="H29" s="612"/>
    </row>
    <row r="30" spans="1:8" x14ac:dyDescent="0.2">
      <c r="A30" s="612"/>
      <c r="B30" s="612"/>
      <c r="C30" s="612"/>
      <c r="D30" s="612"/>
      <c r="E30" s="612"/>
      <c r="F30" s="612"/>
      <c r="G30" s="612"/>
      <c r="H30" s="612"/>
    </row>
    <row r="31" spans="1:8" x14ac:dyDescent="0.2">
      <c r="A31" s="612"/>
      <c r="B31" s="612"/>
      <c r="C31" s="612"/>
      <c r="D31" s="612"/>
      <c r="E31" s="612"/>
      <c r="F31" s="612"/>
      <c r="G31" s="612"/>
      <c r="H31" s="612"/>
    </row>
    <row r="32" spans="1:8" x14ac:dyDescent="0.2">
      <c r="A32" s="612"/>
      <c r="B32" s="612"/>
      <c r="C32" s="612"/>
      <c r="D32" s="612"/>
      <c r="E32" s="612"/>
      <c r="F32" s="612"/>
      <c r="G32" s="612"/>
      <c r="H32" s="612"/>
    </row>
    <row r="33" spans="1:8" x14ac:dyDescent="0.2">
      <c r="A33" s="612"/>
      <c r="B33" s="612"/>
      <c r="C33" s="612"/>
      <c r="D33" s="612"/>
      <c r="E33" s="612"/>
      <c r="F33" s="612"/>
      <c r="G33" s="612"/>
      <c r="H33" s="612"/>
    </row>
    <row r="34" spans="1:8" x14ac:dyDescent="0.2">
      <c r="A34" s="612"/>
      <c r="B34" s="612"/>
      <c r="C34" s="612"/>
      <c r="D34" s="612"/>
      <c r="E34" s="612"/>
      <c r="F34" s="612"/>
      <c r="G34" s="612"/>
      <c r="H34" s="612"/>
    </row>
    <row r="35" spans="1:8" x14ac:dyDescent="0.2">
      <c r="A35" s="612"/>
      <c r="B35" s="612"/>
      <c r="C35" s="612"/>
      <c r="D35" s="612"/>
      <c r="E35" s="612"/>
      <c r="F35" s="612"/>
      <c r="G35" s="612"/>
      <c r="H35" s="612"/>
    </row>
    <row r="36" spans="1:8" x14ac:dyDescent="0.2">
      <c r="A36" s="612"/>
      <c r="B36" s="612"/>
      <c r="C36" s="612"/>
      <c r="D36" s="612"/>
      <c r="E36" s="612"/>
      <c r="F36" s="612"/>
      <c r="G36" s="612"/>
      <c r="H36" s="612"/>
    </row>
    <row r="37" spans="1:8" x14ac:dyDescent="0.2">
      <c r="A37" s="612"/>
      <c r="B37" s="612"/>
      <c r="C37" s="612"/>
      <c r="D37" s="612"/>
      <c r="E37" s="612"/>
      <c r="F37" s="612"/>
      <c r="G37" s="612"/>
      <c r="H37" s="612"/>
    </row>
    <row r="38" spans="1:8" x14ac:dyDescent="0.2">
      <c r="A38" s="612"/>
      <c r="B38" s="612"/>
      <c r="C38" s="612"/>
      <c r="D38" s="612"/>
      <c r="E38" s="612"/>
      <c r="F38" s="612"/>
      <c r="G38" s="612"/>
      <c r="H38" s="612"/>
    </row>
    <row r="39" spans="1:8" x14ac:dyDescent="0.2">
      <c r="A39" s="612"/>
      <c r="B39" s="612"/>
      <c r="C39" s="612"/>
      <c r="D39" s="612"/>
      <c r="E39" s="612"/>
      <c r="F39" s="612"/>
      <c r="G39" s="612"/>
      <c r="H39" s="612"/>
    </row>
    <row r="40" spans="1:8" x14ac:dyDescent="0.2">
      <c r="A40" s="612"/>
      <c r="B40" s="612"/>
      <c r="C40" s="612"/>
      <c r="D40" s="612"/>
      <c r="E40" s="612"/>
      <c r="F40" s="612"/>
      <c r="G40" s="612"/>
      <c r="H40" s="612"/>
    </row>
    <row r="41" spans="1:8" x14ac:dyDescent="0.2">
      <c r="A41" s="612"/>
      <c r="B41" s="612"/>
      <c r="C41" s="612"/>
      <c r="D41" s="612"/>
      <c r="E41" s="612"/>
      <c r="F41" s="612"/>
      <c r="G41" s="612"/>
      <c r="H41" s="612"/>
    </row>
    <row r="42" spans="1:8" x14ac:dyDescent="0.2">
      <c r="A42" s="612"/>
      <c r="B42" s="612"/>
      <c r="C42" s="612"/>
      <c r="D42" s="612"/>
      <c r="E42" s="612"/>
      <c r="F42" s="612"/>
      <c r="G42" s="612"/>
      <c r="H42" s="612"/>
    </row>
    <row r="43" spans="1:8" x14ac:dyDescent="0.2">
      <c r="A43" s="612"/>
      <c r="B43" s="612"/>
      <c r="C43" s="612"/>
      <c r="D43" s="612"/>
      <c r="E43" s="612"/>
      <c r="F43" s="612"/>
      <c r="G43" s="612"/>
      <c r="H43" s="612"/>
    </row>
    <row r="44" spans="1:8" x14ac:dyDescent="0.2">
      <c r="A44" s="612"/>
      <c r="B44" s="612"/>
      <c r="C44" s="612"/>
      <c r="D44" s="612"/>
      <c r="E44" s="612"/>
      <c r="F44" s="612"/>
      <c r="G44" s="612"/>
      <c r="H44" s="612"/>
    </row>
    <row r="45" spans="1:8" x14ac:dyDescent="0.2">
      <c r="A45" s="612"/>
      <c r="B45" s="612"/>
      <c r="C45" s="612"/>
      <c r="D45" s="612"/>
      <c r="E45" s="612"/>
      <c r="F45" s="612"/>
      <c r="G45" s="612"/>
      <c r="H45" s="612"/>
    </row>
    <row r="46" spans="1:8" x14ac:dyDescent="0.2">
      <c r="A46" s="612"/>
      <c r="B46" s="612"/>
      <c r="C46" s="612"/>
      <c r="D46" s="612"/>
      <c r="E46" s="612"/>
      <c r="F46" s="612"/>
      <c r="G46" s="612"/>
      <c r="H46" s="612"/>
    </row>
    <row r="47" spans="1:8" x14ac:dyDescent="0.2">
      <c r="A47" s="612"/>
      <c r="B47" s="612"/>
      <c r="C47" s="612"/>
      <c r="D47" s="612"/>
      <c r="E47" s="612"/>
      <c r="F47" s="612"/>
      <c r="G47" s="612"/>
      <c r="H47" s="612"/>
    </row>
    <row r="48" spans="1:8" x14ac:dyDescent="0.2">
      <c r="A48" s="612"/>
      <c r="B48" s="612"/>
      <c r="C48" s="612"/>
      <c r="D48" s="612"/>
      <c r="E48" s="612"/>
      <c r="F48" s="612"/>
      <c r="G48" s="612"/>
      <c r="H48" s="612"/>
    </row>
    <row r="49" spans="1:8" x14ac:dyDescent="0.2">
      <c r="A49" s="612"/>
      <c r="B49" s="612"/>
      <c r="C49" s="612"/>
      <c r="D49" s="612"/>
      <c r="E49" s="612"/>
      <c r="F49" s="612"/>
      <c r="G49" s="612"/>
      <c r="H49" s="612"/>
    </row>
    <row r="50" spans="1:8" x14ac:dyDescent="0.2">
      <c r="A50" s="612"/>
      <c r="B50" s="612"/>
      <c r="C50" s="612"/>
      <c r="D50" s="612"/>
      <c r="E50" s="612"/>
      <c r="F50" s="612"/>
      <c r="G50" s="612"/>
      <c r="H50" s="612"/>
    </row>
    <row r="51" spans="1:8" x14ac:dyDescent="0.2">
      <c r="A51" s="612"/>
      <c r="B51" s="612"/>
      <c r="C51" s="612"/>
      <c r="D51" s="612"/>
      <c r="E51" s="612"/>
      <c r="F51" s="612"/>
      <c r="G51" s="612"/>
      <c r="H51" s="612"/>
    </row>
    <row r="52" spans="1:8" x14ac:dyDescent="0.2">
      <c r="A52" s="612"/>
      <c r="B52" s="612"/>
      <c r="C52" s="612"/>
      <c r="D52" s="612"/>
      <c r="E52" s="612"/>
      <c r="F52" s="612"/>
      <c r="G52" s="612"/>
      <c r="H52" s="612"/>
    </row>
    <row r="53" spans="1:8" x14ac:dyDescent="0.2">
      <c r="A53" s="612"/>
      <c r="B53" s="612"/>
      <c r="C53" s="612"/>
      <c r="D53" s="612"/>
      <c r="E53" s="612"/>
      <c r="F53" s="612"/>
      <c r="G53" s="612"/>
      <c r="H53" s="612"/>
    </row>
    <row r="54" spans="1:8" x14ac:dyDescent="0.2">
      <c r="A54" s="612"/>
      <c r="B54" s="612"/>
      <c r="C54" s="612"/>
      <c r="D54" s="612"/>
      <c r="E54" s="612"/>
      <c r="F54" s="612"/>
      <c r="G54" s="612"/>
      <c r="H54" s="612"/>
    </row>
    <row r="55" spans="1:8" x14ac:dyDescent="0.2">
      <c r="A55" s="612"/>
      <c r="B55" s="612"/>
      <c r="C55" s="612"/>
      <c r="D55" s="612"/>
      <c r="E55" s="612"/>
      <c r="F55" s="612"/>
      <c r="G55" s="612"/>
      <c r="H55" s="612"/>
    </row>
    <row r="56" spans="1:8" x14ac:dyDescent="0.2">
      <c r="A56" s="612"/>
      <c r="B56" s="612"/>
      <c r="C56" s="612"/>
      <c r="D56" s="612"/>
      <c r="E56" s="612"/>
      <c r="F56" s="612"/>
      <c r="G56" s="612"/>
      <c r="H56" s="612"/>
    </row>
    <row r="57" spans="1:8" x14ac:dyDescent="0.2">
      <c r="A57" s="568">
        <v>17</v>
      </c>
      <c r="B57" s="568"/>
      <c r="C57" s="568"/>
      <c r="D57" s="568"/>
      <c r="E57" s="568"/>
      <c r="F57" s="568"/>
      <c r="G57" s="568"/>
      <c r="H57" s="568"/>
    </row>
  </sheetData>
  <mergeCells count="52">
    <mergeCell ref="A43:H43"/>
    <mergeCell ref="A44:H44"/>
    <mergeCell ref="A45:H45"/>
    <mergeCell ref="A46:H46"/>
    <mergeCell ref="A47:H47"/>
    <mergeCell ref="A54:H54"/>
    <mergeCell ref="A55:H55"/>
    <mergeCell ref="A56:H56"/>
    <mergeCell ref="A48:H48"/>
    <mergeCell ref="A49:H49"/>
    <mergeCell ref="A50:H50"/>
    <mergeCell ref="A51:H51"/>
    <mergeCell ref="A52:H52"/>
    <mergeCell ref="A53:H53"/>
    <mergeCell ref="A33:H33"/>
    <mergeCell ref="A34:H34"/>
    <mergeCell ref="A35:H35"/>
    <mergeCell ref="A36:H36"/>
    <mergeCell ref="A21:H21"/>
    <mergeCell ref="A22:H22"/>
    <mergeCell ref="A23:H23"/>
    <mergeCell ref="A24:H24"/>
    <mergeCell ref="A31:H31"/>
    <mergeCell ref="A57:H57"/>
    <mergeCell ref="A19:H19"/>
    <mergeCell ref="A6:H7"/>
    <mergeCell ref="A10:H10"/>
    <mergeCell ref="A11:H11"/>
    <mergeCell ref="A12:H12"/>
    <mergeCell ref="A42:H42"/>
    <mergeCell ref="A25:H25"/>
    <mergeCell ref="A26:H26"/>
    <mergeCell ref="A27:H27"/>
    <mergeCell ref="A37:H37"/>
    <mergeCell ref="A38:H38"/>
    <mergeCell ref="A39:H39"/>
    <mergeCell ref="A40:H40"/>
    <mergeCell ref="A41:H41"/>
    <mergeCell ref="A32:H32"/>
    <mergeCell ref="A1:G1"/>
    <mergeCell ref="A28:H28"/>
    <mergeCell ref="A29:H29"/>
    <mergeCell ref="A4:G4"/>
    <mergeCell ref="A30:H30"/>
    <mergeCell ref="A15:H15"/>
    <mergeCell ref="A16:H16"/>
    <mergeCell ref="A17:H17"/>
    <mergeCell ref="A18:H18"/>
    <mergeCell ref="A13:H13"/>
    <mergeCell ref="A14:H14"/>
    <mergeCell ref="A20:H20"/>
    <mergeCell ref="A2:G2"/>
  </mergeCells>
  <pageMargins left="0.7" right="0.7" top="0.75" bottom="0.75" header="0.3" footer="0.3"/>
  <pageSetup paperSize="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71"/>
  <sheetViews>
    <sheetView showGridLines="0" workbookViewId="0">
      <selection activeCell="B26" sqref="B26"/>
    </sheetView>
  </sheetViews>
  <sheetFormatPr defaultRowHeight="12.75" x14ac:dyDescent="0.2"/>
  <cols>
    <col min="1" max="1" width="5.42578125" customWidth="1"/>
    <col min="2" max="2" width="50.7109375" customWidth="1"/>
    <col min="3" max="4" width="11.28515625" customWidth="1"/>
    <col min="5" max="5" width="10.7109375" customWidth="1"/>
    <col min="6" max="6" width="10.42578125" customWidth="1"/>
  </cols>
  <sheetData>
    <row r="1" spans="1:6" ht="15.75" x14ac:dyDescent="0.25">
      <c r="A1" s="559" t="s">
        <v>74</v>
      </c>
      <c r="B1" s="559"/>
      <c r="C1" s="559"/>
      <c r="D1" s="559"/>
      <c r="E1" s="559"/>
      <c r="F1" s="244">
        <f>Jurat!G5</f>
        <v>2020</v>
      </c>
    </row>
    <row r="2" spans="1:6" ht="15.75" x14ac:dyDescent="0.25">
      <c r="A2" s="574" t="str">
        <f>Jurat!A9</f>
        <v>GERMAN FARMERS MUTUAL OF SARDIS INSURANCE ASSOCIATION</v>
      </c>
      <c r="B2" s="574"/>
      <c r="C2" s="574"/>
      <c r="D2" s="574"/>
      <c r="E2" s="574"/>
      <c r="F2" s="246"/>
    </row>
    <row r="3" spans="1:6" ht="15.75" x14ac:dyDescent="0.25">
      <c r="A3" s="559" t="s">
        <v>486</v>
      </c>
      <c r="B3" s="559"/>
      <c r="C3" s="559"/>
      <c r="D3" s="559"/>
      <c r="E3" s="559"/>
      <c r="F3" s="319"/>
    </row>
    <row r="4" spans="1:6" ht="15.75" x14ac:dyDescent="0.25">
      <c r="A4" s="274" t="s">
        <v>487</v>
      </c>
      <c r="B4" s="274"/>
      <c r="C4" s="274"/>
      <c r="D4" s="274"/>
      <c r="E4" s="274"/>
      <c r="F4" s="318"/>
    </row>
    <row r="5" spans="1:6" ht="56.25" x14ac:dyDescent="0.2">
      <c r="A5" s="2"/>
      <c r="B5" s="3"/>
      <c r="C5" s="1" t="s">
        <v>0</v>
      </c>
      <c r="D5" s="1" t="s">
        <v>1</v>
      </c>
      <c r="E5" s="1" t="s">
        <v>2</v>
      </c>
      <c r="F5" s="1" t="s">
        <v>3</v>
      </c>
    </row>
    <row r="6" spans="1:6" x14ac:dyDescent="0.2">
      <c r="A6" s="251">
        <v>1504</v>
      </c>
      <c r="B6" s="487"/>
      <c r="C6" s="488"/>
      <c r="D6" s="488"/>
      <c r="E6" s="281">
        <f>C6-D6</f>
        <v>0</v>
      </c>
      <c r="F6" s="488"/>
    </row>
    <row r="7" spans="1:6" x14ac:dyDescent="0.2">
      <c r="A7" s="251">
        <v>1505</v>
      </c>
      <c r="B7" s="487" t="s">
        <v>600</v>
      </c>
      <c r="C7" s="488"/>
      <c r="D7" s="488"/>
      <c r="E7" s="281">
        <f>C7-D7</f>
        <v>0</v>
      </c>
      <c r="F7" s="488"/>
    </row>
    <row r="8" spans="1:6" x14ac:dyDescent="0.2">
      <c r="A8" s="251">
        <v>1506</v>
      </c>
      <c r="B8" s="487"/>
      <c r="C8" s="488"/>
      <c r="D8" s="488"/>
      <c r="E8" s="281">
        <f>C8-D8</f>
        <v>0</v>
      </c>
      <c r="F8" s="488"/>
    </row>
    <row r="9" spans="1:6" x14ac:dyDescent="0.2">
      <c r="A9" s="251">
        <v>1597</v>
      </c>
      <c r="B9" s="2" t="s">
        <v>528</v>
      </c>
      <c r="C9" s="282">
        <f>SUM(C6:C8)</f>
        <v>0</v>
      </c>
      <c r="D9" s="282">
        <f>SUM(D6:D8)</f>
        <v>0</v>
      </c>
      <c r="E9" s="281">
        <f>C9-D9</f>
        <v>0</v>
      </c>
      <c r="F9" s="283">
        <f>SUM(F6:F8)</f>
        <v>0</v>
      </c>
    </row>
    <row r="10" spans="1:6" x14ac:dyDescent="0.2">
      <c r="A10" s="276" t="s">
        <v>488</v>
      </c>
    </row>
    <row r="11" spans="1:6" x14ac:dyDescent="0.2">
      <c r="A11" s="277"/>
      <c r="B11" s="277"/>
      <c r="C11" s="278" t="s">
        <v>13</v>
      </c>
      <c r="D11" s="279" t="s">
        <v>14</v>
      </c>
      <c r="E11" s="40"/>
      <c r="F11" s="40"/>
    </row>
    <row r="12" spans="1:6" x14ac:dyDescent="0.2">
      <c r="A12" s="30">
        <v>1604</v>
      </c>
      <c r="B12" s="489"/>
      <c r="C12" s="490"/>
      <c r="D12" s="490"/>
      <c r="E12" s="40"/>
      <c r="F12" s="40"/>
    </row>
    <row r="13" spans="1:6" x14ac:dyDescent="0.2">
      <c r="A13" s="30">
        <v>1605</v>
      </c>
      <c r="B13" s="489" t="s">
        <v>600</v>
      </c>
      <c r="C13" s="490"/>
      <c r="D13" s="490"/>
      <c r="E13" s="40"/>
      <c r="F13" s="40"/>
    </row>
    <row r="14" spans="1:6" x14ac:dyDescent="0.2">
      <c r="A14" s="30">
        <v>1606</v>
      </c>
      <c r="B14" s="489"/>
      <c r="C14" s="490"/>
      <c r="D14" s="490"/>
      <c r="E14" s="40"/>
      <c r="F14" s="40"/>
    </row>
    <row r="15" spans="1:6" x14ac:dyDescent="0.2">
      <c r="A15" s="30">
        <v>1697</v>
      </c>
      <c r="B15" s="2" t="s">
        <v>529</v>
      </c>
      <c r="C15" s="280">
        <f>SUM(C12:C14)</f>
        <v>0</v>
      </c>
      <c r="D15" s="280">
        <f>SUM(D12:D14)</f>
        <v>0</v>
      </c>
      <c r="E15" s="40"/>
      <c r="F15" s="40"/>
    </row>
    <row r="16" spans="1:6" x14ac:dyDescent="0.2">
      <c r="A16" s="276" t="s">
        <v>490</v>
      </c>
    </row>
    <row r="17" spans="1:5" x14ac:dyDescent="0.2">
      <c r="A17" s="277"/>
      <c r="B17" s="277"/>
      <c r="C17" s="278" t="s">
        <v>13</v>
      </c>
      <c r="D17" s="279" t="s">
        <v>14</v>
      </c>
    </row>
    <row r="18" spans="1:5" x14ac:dyDescent="0.2">
      <c r="A18" s="30"/>
      <c r="B18" s="489"/>
      <c r="C18" s="490"/>
      <c r="D18" s="490"/>
    </row>
    <row r="19" spans="1:5" x14ac:dyDescent="0.2">
      <c r="A19" s="30"/>
      <c r="B19" s="489" t="s">
        <v>600</v>
      </c>
      <c r="C19" s="490"/>
      <c r="D19" s="490"/>
    </row>
    <row r="20" spans="1:5" x14ac:dyDescent="0.2">
      <c r="A20" s="30"/>
      <c r="B20" s="489"/>
      <c r="C20" s="490"/>
      <c r="D20" s="490"/>
    </row>
    <row r="21" spans="1:5" x14ac:dyDescent="0.2">
      <c r="A21" s="30"/>
      <c r="B21" s="2" t="s">
        <v>530</v>
      </c>
      <c r="C21" s="280">
        <f>SUM(C18:C20)</f>
        <v>0</v>
      </c>
      <c r="D21" s="280">
        <f>SUM(D18:D20)</f>
        <v>0</v>
      </c>
    </row>
    <row r="22" spans="1:5" x14ac:dyDescent="0.2">
      <c r="A22" s="276" t="s">
        <v>493</v>
      </c>
    </row>
    <row r="23" spans="1:5" ht="45" x14ac:dyDescent="0.2">
      <c r="A23" s="277"/>
      <c r="B23" s="277"/>
      <c r="C23" s="288" t="s">
        <v>429</v>
      </c>
      <c r="D23" s="288" t="s">
        <v>430</v>
      </c>
      <c r="E23" s="288" t="s">
        <v>431</v>
      </c>
    </row>
    <row r="24" spans="1:5" x14ac:dyDescent="0.2">
      <c r="A24" s="30">
        <v>1504</v>
      </c>
      <c r="B24" s="489"/>
      <c r="C24" s="490"/>
      <c r="D24" s="490"/>
      <c r="E24" s="289">
        <f>D24-C24</f>
        <v>0</v>
      </c>
    </row>
    <row r="25" spans="1:5" x14ac:dyDescent="0.2">
      <c r="A25" s="30">
        <v>1505</v>
      </c>
      <c r="B25" s="489" t="s">
        <v>600</v>
      </c>
      <c r="C25" s="490"/>
      <c r="D25" s="490"/>
      <c r="E25" s="289">
        <f>D25-C25</f>
        <v>0</v>
      </c>
    </row>
    <row r="26" spans="1:5" x14ac:dyDescent="0.2">
      <c r="A26" s="30">
        <v>1506</v>
      </c>
      <c r="B26" s="489"/>
      <c r="C26" s="490"/>
      <c r="D26" s="490"/>
      <c r="E26" s="289">
        <f>D26-C26</f>
        <v>0</v>
      </c>
    </row>
    <row r="27" spans="1:5" x14ac:dyDescent="0.2">
      <c r="A27" s="30">
        <v>1597</v>
      </c>
      <c r="B27" s="2" t="s">
        <v>527</v>
      </c>
      <c r="C27" s="280">
        <f>SUM(C24:C26)</f>
        <v>0</v>
      </c>
      <c r="D27" s="280">
        <f>SUM(D24:D26)</f>
        <v>0</v>
      </c>
      <c r="E27" s="280">
        <f>SUM(E24:E26)</f>
        <v>0</v>
      </c>
    </row>
    <row r="71" spans="1:6" x14ac:dyDescent="0.2">
      <c r="A71" s="615">
        <v>18</v>
      </c>
      <c r="B71" s="615"/>
      <c r="C71" s="615"/>
      <c r="D71" s="615"/>
      <c r="E71" s="615"/>
      <c r="F71" s="615"/>
    </row>
  </sheetData>
  <sheetProtection password="DAEC" sheet="1"/>
  <mergeCells count="4">
    <mergeCell ref="A1:E1"/>
    <mergeCell ref="A2:E2"/>
    <mergeCell ref="A3:E3"/>
    <mergeCell ref="A71:F71"/>
  </mergeCells>
  <pageMargins left="0.25" right="0.25" top="0.25" bottom="0.25" header="0.3" footer="0.3"/>
  <pageSetup paperSize="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74"/>
  <sheetViews>
    <sheetView showGridLines="0" tabSelected="1" zoomScaleNormal="100" zoomScaleSheetLayoutView="100" workbookViewId="0">
      <selection activeCell="G41" sqref="G41"/>
    </sheetView>
  </sheetViews>
  <sheetFormatPr defaultRowHeight="18" customHeight="1" x14ac:dyDescent="0.2"/>
  <cols>
    <col min="1" max="1" width="26.42578125" style="13" customWidth="1"/>
    <col min="2" max="2" width="1.85546875" style="13" customWidth="1"/>
    <col min="3" max="3" width="24.7109375" style="13" customWidth="1"/>
    <col min="4" max="4" width="1.85546875" style="13" customWidth="1"/>
    <col min="5" max="5" width="24.7109375" style="13" customWidth="1"/>
    <col min="6" max="6" width="1.85546875" style="13" customWidth="1"/>
    <col min="7" max="7" width="24.7109375" style="13" customWidth="1"/>
    <col min="8" max="16384" width="9.140625" style="13"/>
  </cols>
  <sheetData>
    <row r="1" spans="1:7" ht="12.75" x14ac:dyDescent="0.2"/>
    <row r="2" spans="1:7" ht="12.75" x14ac:dyDescent="0.2"/>
    <row r="3" spans="1:7" ht="36.75" x14ac:dyDescent="0.7">
      <c r="A3" s="541" t="s">
        <v>109</v>
      </c>
      <c r="B3" s="541"/>
      <c r="C3" s="541"/>
      <c r="D3" s="541"/>
      <c r="E3" s="541"/>
      <c r="F3" s="541"/>
      <c r="G3" s="541"/>
    </row>
    <row r="5" spans="1:7" ht="18" customHeight="1" x14ac:dyDescent="0.2">
      <c r="C5" s="14" t="s">
        <v>110</v>
      </c>
      <c r="D5" s="14"/>
      <c r="E5" s="330">
        <v>39813</v>
      </c>
      <c r="F5" s="15" t="s">
        <v>75</v>
      </c>
      <c r="G5" s="16">
        <v>2020</v>
      </c>
    </row>
    <row r="6" spans="1:7" ht="12.75" x14ac:dyDescent="0.2"/>
    <row r="7" spans="1:7" ht="12.75" x14ac:dyDescent="0.2">
      <c r="A7" s="542" t="s">
        <v>76</v>
      </c>
      <c r="B7" s="542"/>
      <c r="C7" s="542"/>
      <c r="D7" s="542"/>
      <c r="E7" s="542"/>
      <c r="F7" s="542"/>
      <c r="G7" s="542"/>
    </row>
    <row r="8" spans="1:7" ht="12.75" x14ac:dyDescent="0.2">
      <c r="A8" s="17"/>
      <c r="B8" s="17"/>
      <c r="C8" s="17"/>
      <c r="D8" s="17"/>
      <c r="E8" s="17"/>
      <c r="F8" s="17"/>
      <c r="G8" s="17"/>
    </row>
    <row r="9" spans="1:7" ht="18" customHeight="1" x14ac:dyDescent="0.25">
      <c r="A9" s="543" t="s">
        <v>573</v>
      </c>
      <c r="B9" s="543"/>
      <c r="C9" s="544"/>
      <c r="D9" s="544"/>
      <c r="E9" s="544"/>
      <c r="F9" s="544"/>
      <c r="G9" s="544"/>
    </row>
    <row r="10" spans="1:7" ht="12.75" x14ac:dyDescent="0.2"/>
    <row r="11" spans="1:7" ht="12.75" x14ac:dyDescent="0.2">
      <c r="A11" s="545" t="s">
        <v>77</v>
      </c>
      <c r="B11" s="545"/>
      <c r="C11" s="545"/>
      <c r="D11" s="545"/>
      <c r="E11" s="545"/>
      <c r="F11" s="545"/>
      <c r="G11" s="545"/>
    </row>
    <row r="12" spans="1:7" ht="12.75" x14ac:dyDescent="0.2"/>
    <row r="13" spans="1:7" ht="12.75" x14ac:dyDescent="0.2">
      <c r="A13" s="545" t="s">
        <v>78</v>
      </c>
      <c r="B13" s="545"/>
      <c r="C13" s="545"/>
      <c r="D13" s="545"/>
      <c r="E13" s="545"/>
      <c r="F13" s="545"/>
      <c r="G13" s="545"/>
    </row>
    <row r="14" spans="1:7" ht="12.75" x14ac:dyDescent="0.2"/>
    <row r="15" spans="1:7" ht="15" x14ac:dyDescent="0.3">
      <c r="A15" s="538" t="s">
        <v>79</v>
      </c>
      <c r="B15" s="538"/>
      <c r="C15" s="538"/>
      <c r="D15" s="538"/>
      <c r="E15" s="538"/>
      <c r="F15" s="538"/>
      <c r="G15" s="538"/>
    </row>
    <row r="16" spans="1:7" ht="15" x14ac:dyDescent="0.3">
      <c r="A16" s="18"/>
      <c r="B16" s="18"/>
      <c r="C16" s="18"/>
      <c r="D16" s="18"/>
      <c r="E16" s="18"/>
      <c r="F16" s="18"/>
      <c r="G16" s="18"/>
    </row>
    <row r="17" spans="1:7" ht="12.75" x14ac:dyDescent="0.2">
      <c r="A17" s="545" t="s">
        <v>80</v>
      </c>
      <c r="B17" s="545"/>
      <c r="C17" s="545"/>
      <c r="D17" s="545"/>
      <c r="E17" s="545"/>
      <c r="F17" s="545"/>
      <c r="G17" s="545"/>
    </row>
    <row r="18" spans="1:7" ht="12.75" x14ac:dyDescent="0.2">
      <c r="B18" s="28"/>
      <c r="C18" s="28"/>
      <c r="D18" s="28"/>
      <c r="E18" s="28"/>
      <c r="F18" s="28"/>
      <c r="G18" s="28"/>
    </row>
    <row r="19" spans="1:7" ht="12.75" x14ac:dyDescent="0.2">
      <c r="A19" s="29" t="s">
        <v>111</v>
      </c>
      <c r="B19" s="314"/>
      <c r="C19" s="311">
        <v>10309</v>
      </c>
      <c r="D19" s="314"/>
      <c r="E19" s="314"/>
      <c r="F19" s="314"/>
      <c r="G19" s="314"/>
    </row>
    <row r="20" spans="1:7" ht="12.75" x14ac:dyDescent="0.2"/>
    <row r="21" spans="1:7" ht="12.75" x14ac:dyDescent="0.2">
      <c r="A21" s="26" t="s">
        <v>81</v>
      </c>
      <c r="B21" s="19"/>
      <c r="C21" s="313" t="s">
        <v>574</v>
      </c>
      <c r="D21" s="6"/>
      <c r="E21" s="313" t="s">
        <v>575</v>
      </c>
      <c r="F21" s="7" t="s">
        <v>82</v>
      </c>
      <c r="G21" s="13" t="s">
        <v>83</v>
      </c>
    </row>
    <row r="22" spans="1:7" s="22" customFormat="1" ht="12.75" customHeight="1" x14ac:dyDescent="0.2">
      <c r="A22" s="27"/>
      <c r="B22" s="20"/>
      <c r="C22" s="248" t="s">
        <v>84</v>
      </c>
      <c r="D22" s="248"/>
      <c r="E22" s="248" t="s">
        <v>401</v>
      </c>
      <c r="F22" s="21"/>
    </row>
    <row r="23" spans="1:7" ht="12.75" x14ac:dyDescent="0.2">
      <c r="A23" s="26"/>
      <c r="B23" s="19"/>
    </row>
    <row r="24" spans="1:7" ht="12.75" x14ac:dyDescent="0.2">
      <c r="A24" s="26"/>
      <c r="B24" s="19"/>
    </row>
    <row r="25" spans="1:7" ht="12.75" x14ac:dyDescent="0.2">
      <c r="A25" s="26" t="s">
        <v>85</v>
      </c>
      <c r="B25" s="19"/>
      <c r="C25" s="313" t="s">
        <v>576</v>
      </c>
      <c r="D25" s="6"/>
      <c r="E25" s="527" t="s">
        <v>575</v>
      </c>
      <c r="F25" s="7" t="s">
        <v>82</v>
      </c>
      <c r="G25" s="13" t="s">
        <v>83</v>
      </c>
    </row>
    <row r="26" spans="1:7" ht="12.75" x14ac:dyDescent="0.2">
      <c r="A26" s="26"/>
      <c r="B26" s="19"/>
      <c r="C26" s="248" t="s">
        <v>84</v>
      </c>
      <c r="D26" s="248"/>
      <c r="E26" s="248" t="s">
        <v>401</v>
      </c>
      <c r="F26" s="21"/>
    </row>
    <row r="27" spans="1:7" ht="12.75" customHeight="1" x14ac:dyDescent="0.2">
      <c r="A27" s="26"/>
      <c r="B27" s="19"/>
    </row>
    <row r="28" spans="1:7" ht="12.75" customHeight="1" x14ac:dyDescent="0.2">
      <c r="A28" s="26"/>
      <c r="B28" s="19"/>
    </row>
    <row r="29" spans="1:7" ht="12.75" x14ac:dyDescent="0.2">
      <c r="A29" s="26" t="s">
        <v>86</v>
      </c>
      <c r="B29" s="19"/>
      <c r="C29" s="268">
        <v>7404721471</v>
      </c>
      <c r="D29" s="331"/>
      <c r="E29" s="331"/>
      <c r="F29" s="8"/>
    </row>
    <row r="30" spans="1:7" s="22" customFormat="1" ht="11.25" x14ac:dyDescent="0.2">
      <c r="A30" s="25"/>
      <c r="C30" s="249" t="s">
        <v>87</v>
      </c>
      <c r="D30" s="248"/>
      <c r="F30" s="21"/>
    </row>
    <row r="31" spans="1:7" ht="12.75" x14ac:dyDescent="0.2"/>
    <row r="32" spans="1:7" ht="12.75" x14ac:dyDescent="0.2">
      <c r="A32" s="26" t="s">
        <v>88</v>
      </c>
      <c r="B32" s="19"/>
      <c r="C32" s="9" t="s">
        <v>577</v>
      </c>
      <c r="D32" s="10"/>
      <c r="E32" s="19" t="s">
        <v>89</v>
      </c>
      <c r="F32" s="19"/>
      <c r="G32" s="9" t="s">
        <v>580</v>
      </c>
    </row>
    <row r="33" spans="1:7" ht="12.75" x14ac:dyDescent="0.2"/>
    <row r="34" spans="1:7" ht="12.75" x14ac:dyDescent="0.2">
      <c r="A34" s="539" t="s">
        <v>90</v>
      </c>
      <c r="B34" s="540"/>
      <c r="C34" s="313" t="s">
        <v>578</v>
      </c>
      <c r="E34" s="19" t="s">
        <v>87</v>
      </c>
      <c r="G34" s="11">
        <v>7404721471</v>
      </c>
    </row>
    <row r="35" spans="1:7" ht="12.75" x14ac:dyDescent="0.2"/>
    <row r="36" spans="1:7" ht="12.75" x14ac:dyDescent="0.2">
      <c r="A36" s="539" t="s">
        <v>91</v>
      </c>
      <c r="B36" s="540"/>
      <c r="C36" s="546" t="s">
        <v>579</v>
      </c>
      <c r="D36" s="546"/>
      <c r="E36" s="546"/>
    </row>
    <row r="37" spans="1:7" ht="12.75" x14ac:dyDescent="0.2"/>
    <row r="38" spans="1:7" ht="15.75" x14ac:dyDescent="0.25">
      <c r="A38" s="551" t="s">
        <v>92</v>
      </c>
      <c r="B38" s="551"/>
      <c r="C38" s="551"/>
      <c r="D38" s="551"/>
      <c r="E38" s="551"/>
      <c r="F38" s="551"/>
      <c r="G38" s="551"/>
    </row>
    <row r="39" spans="1:7" ht="12.75" x14ac:dyDescent="0.2"/>
    <row r="40" spans="1:7" ht="12.75" x14ac:dyDescent="0.2">
      <c r="A40" s="26" t="s">
        <v>93</v>
      </c>
      <c r="B40" s="19"/>
      <c r="C40" s="552" t="s">
        <v>581</v>
      </c>
      <c r="D40" s="552"/>
      <c r="E40" s="19" t="s">
        <v>94</v>
      </c>
      <c r="F40" s="19"/>
      <c r="G40" s="313" t="s">
        <v>585</v>
      </c>
    </row>
    <row r="41" spans="1:7" ht="12.75" x14ac:dyDescent="0.2"/>
    <row r="42" spans="1:7" ht="12.75" x14ac:dyDescent="0.2">
      <c r="A42" s="26" t="s">
        <v>95</v>
      </c>
      <c r="B42" s="19"/>
      <c r="C42" s="553" t="s">
        <v>578</v>
      </c>
      <c r="D42" s="553"/>
      <c r="E42" s="19" t="s">
        <v>96</v>
      </c>
      <c r="F42" s="19"/>
      <c r="G42" s="313" t="s">
        <v>578</v>
      </c>
    </row>
    <row r="43" spans="1:7" ht="12.75" x14ac:dyDescent="0.2"/>
    <row r="44" spans="1:7" ht="15.75" x14ac:dyDescent="0.25">
      <c r="A44" s="551" t="s">
        <v>97</v>
      </c>
      <c r="B44" s="551"/>
      <c r="C44" s="551"/>
      <c r="D44" s="551"/>
      <c r="E44" s="551"/>
      <c r="F44" s="551"/>
      <c r="G44" s="551"/>
    </row>
    <row r="45" spans="1:7" ht="12.75" x14ac:dyDescent="0.2">
      <c r="A45" s="548" t="s">
        <v>98</v>
      </c>
      <c r="B45" s="548"/>
      <c r="C45" s="548"/>
      <c r="D45" s="548"/>
      <c r="E45" s="548"/>
      <c r="F45" s="548"/>
      <c r="G45" s="548"/>
    </row>
    <row r="46" spans="1:7" ht="12.75" x14ac:dyDescent="0.2"/>
    <row r="47" spans="1:7" ht="12.75" x14ac:dyDescent="0.2">
      <c r="A47" s="313" t="s">
        <v>582</v>
      </c>
      <c r="B47" s="23"/>
      <c r="C47" s="313" t="s">
        <v>584</v>
      </c>
      <c r="D47" s="8"/>
      <c r="E47" s="529" t="s">
        <v>586</v>
      </c>
      <c r="F47" s="8"/>
      <c r="G47" s="313" t="s">
        <v>647</v>
      </c>
    </row>
    <row r="48" spans="1:7" ht="12.75" x14ac:dyDescent="0.2">
      <c r="A48" s="313" t="s">
        <v>583</v>
      </c>
      <c r="B48" s="23"/>
      <c r="C48" s="313" t="s">
        <v>581</v>
      </c>
      <c r="D48" s="8"/>
      <c r="E48" s="313" t="s">
        <v>585</v>
      </c>
      <c r="F48" s="8"/>
      <c r="G48" s="313"/>
    </row>
    <row r="49" spans="1:8" ht="12.75" x14ac:dyDescent="0.2">
      <c r="A49" s="313"/>
      <c r="B49" s="23"/>
      <c r="C49" s="313"/>
      <c r="D49" s="24"/>
      <c r="E49" s="313"/>
      <c r="F49" s="24"/>
      <c r="G49" s="313"/>
    </row>
    <row r="50" spans="1:8" ht="12.75" x14ac:dyDescent="0.2">
      <c r="A50" s="313"/>
      <c r="B50" s="24"/>
      <c r="C50" s="313"/>
      <c r="D50" s="24"/>
      <c r="E50" s="313"/>
      <c r="F50" s="24"/>
      <c r="G50" s="313"/>
    </row>
    <row r="51" spans="1:8" ht="12.75" x14ac:dyDescent="0.2"/>
    <row r="52" spans="1:8" ht="12.75" x14ac:dyDescent="0.2">
      <c r="A52" s="22" t="s">
        <v>99</v>
      </c>
      <c r="B52" s="22"/>
    </row>
    <row r="53" spans="1:8" ht="12.75" customHeight="1" x14ac:dyDescent="0.2">
      <c r="A53" s="22" t="s">
        <v>100</v>
      </c>
      <c r="B53" s="22"/>
    </row>
    <row r="54" spans="1:8" ht="12.75" x14ac:dyDescent="0.2">
      <c r="A54" s="242" t="s">
        <v>587</v>
      </c>
      <c r="B54" s="22"/>
    </row>
    <row r="55" spans="1:8" ht="12.75" x14ac:dyDescent="0.2"/>
    <row r="56" spans="1:8" s="22" customFormat="1" ht="11.25" x14ac:dyDescent="0.2">
      <c r="A56" s="242" t="s">
        <v>581</v>
      </c>
      <c r="B56" s="12"/>
      <c r="C56" s="177" t="s">
        <v>101</v>
      </c>
      <c r="E56" s="242" t="s">
        <v>578</v>
      </c>
      <c r="F56" s="12"/>
      <c r="G56" s="177" t="s">
        <v>102</v>
      </c>
    </row>
    <row r="57" spans="1:8" s="22" customFormat="1" ht="12.75" customHeight="1" x14ac:dyDescent="0.2">
      <c r="A57" s="549" t="str">
        <f>A9</f>
        <v>GERMAN FARMERS MUTUAL OF SARDIS INSURANCE ASSOCIATION</v>
      </c>
      <c r="B57" s="549"/>
      <c r="C57" s="549"/>
      <c r="D57" s="549"/>
      <c r="E57" s="22" t="s">
        <v>103</v>
      </c>
    </row>
    <row r="58" spans="1:8" s="22" customFormat="1" ht="12.75" customHeight="1" x14ac:dyDescent="0.15">
      <c r="A58" s="554" t="s">
        <v>524</v>
      </c>
      <c r="B58" s="537"/>
      <c r="C58" s="537"/>
      <c r="D58" s="537"/>
      <c r="E58" s="537"/>
      <c r="F58" s="537"/>
      <c r="G58" s="537"/>
      <c r="H58" s="25"/>
    </row>
    <row r="59" spans="1:8" s="22" customFormat="1" ht="12.75" customHeight="1" x14ac:dyDescent="0.15">
      <c r="A59" s="537"/>
      <c r="B59" s="537"/>
      <c r="C59" s="537"/>
      <c r="D59" s="537"/>
      <c r="E59" s="537"/>
      <c r="F59" s="537"/>
      <c r="G59" s="537"/>
    </row>
    <row r="60" spans="1:8" s="22" customFormat="1" ht="12.75" customHeight="1" x14ac:dyDescent="0.15">
      <c r="A60" s="537"/>
      <c r="B60" s="537"/>
      <c r="C60" s="537"/>
      <c r="D60" s="537"/>
      <c r="E60" s="537"/>
      <c r="F60" s="537"/>
      <c r="G60" s="537"/>
    </row>
    <row r="61" spans="1:8" s="22" customFormat="1" ht="12.75" customHeight="1" x14ac:dyDescent="0.15">
      <c r="A61" s="537"/>
      <c r="B61" s="537"/>
      <c r="C61" s="537"/>
      <c r="D61" s="537"/>
      <c r="E61" s="537"/>
      <c r="F61" s="537"/>
      <c r="G61" s="537"/>
    </row>
    <row r="62" spans="1:8" ht="12.75" x14ac:dyDescent="0.2"/>
    <row r="63" spans="1:8" s="22" customFormat="1" ht="18" customHeight="1" x14ac:dyDescent="0.15">
      <c r="A63" s="22" t="s">
        <v>104</v>
      </c>
    </row>
    <row r="64" spans="1:8" s="22" customFormat="1" ht="18" customHeight="1" x14ac:dyDescent="0.15">
      <c r="A64" s="22" t="s">
        <v>105</v>
      </c>
    </row>
    <row r="65" spans="1:7" s="22" customFormat="1" ht="18" customHeight="1" x14ac:dyDescent="0.15"/>
    <row r="66" spans="1:7" s="22" customFormat="1" ht="18" customHeight="1" x14ac:dyDescent="0.15">
      <c r="A66" s="22" t="s">
        <v>106</v>
      </c>
    </row>
    <row r="67" spans="1:7" s="22" customFormat="1" ht="12.75" x14ac:dyDescent="0.2">
      <c r="A67" s="22" t="s">
        <v>107</v>
      </c>
      <c r="E67" s="550" t="s">
        <v>620</v>
      </c>
      <c r="F67" s="550"/>
      <c r="G67" s="550"/>
    </row>
    <row r="68" spans="1:7" ht="12.75" customHeight="1" x14ac:dyDescent="0.2">
      <c r="E68" s="547" t="s">
        <v>93</v>
      </c>
      <c r="F68" s="547"/>
      <c r="G68" s="547"/>
    </row>
    <row r="69" spans="1:7" ht="12.75" x14ac:dyDescent="0.2">
      <c r="E69" s="546" t="s">
        <v>621</v>
      </c>
      <c r="F69" s="546"/>
      <c r="G69" s="546"/>
    </row>
    <row r="70" spans="1:7" ht="12.75" customHeight="1" x14ac:dyDescent="0.2">
      <c r="E70" s="547" t="s">
        <v>95</v>
      </c>
      <c r="F70" s="547"/>
      <c r="G70" s="547"/>
    </row>
    <row r="71" spans="1:7" ht="12.75" x14ac:dyDescent="0.2">
      <c r="E71" s="546"/>
      <c r="F71" s="546"/>
      <c r="G71" s="546"/>
    </row>
    <row r="72" spans="1:7" ht="12.75" customHeight="1" x14ac:dyDescent="0.2">
      <c r="A72" s="22" t="s">
        <v>392</v>
      </c>
      <c r="E72" s="547" t="s">
        <v>108</v>
      </c>
      <c r="F72" s="547"/>
      <c r="G72" s="547"/>
    </row>
    <row r="74" spans="1:7" ht="18" customHeight="1" x14ac:dyDescent="0.2">
      <c r="B74" s="22"/>
    </row>
  </sheetData>
  <sheetProtection password="DAEC" sheet="1"/>
  <mergeCells count="23">
    <mergeCell ref="E71:G71"/>
    <mergeCell ref="E72:G72"/>
    <mergeCell ref="A17:G17"/>
    <mergeCell ref="A45:G45"/>
    <mergeCell ref="A57:D57"/>
    <mergeCell ref="E67:G67"/>
    <mergeCell ref="E68:G68"/>
    <mergeCell ref="E69:G69"/>
    <mergeCell ref="E70:G70"/>
    <mergeCell ref="A36:B36"/>
    <mergeCell ref="C36:E36"/>
    <mergeCell ref="A38:G38"/>
    <mergeCell ref="C40:D40"/>
    <mergeCell ref="C42:D42"/>
    <mergeCell ref="A44:G44"/>
    <mergeCell ref="A58:G61"/>
    <mergeCell ref="A15:G15"/>
    <mergeCell ref="A34:B34"/>
    <mergeCell ref="A3:G3"/>
    <mergeCell ref="A7:G7"/>
    <mergeCell ref="A9:G9"/>
    <mergeCell ref="A11:G11"/>
    <mergeCell ref="A13:G13"/>
  </mergeCells>
  <pageMargins left="0" right="0" top="0" bottom="0.25" header="0.3" footer="0.3"/>
  <pageSetup paperSize="5" orientation="portrait" r:id="rId1"/>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P56"/>
  <sheetViews>
    <sheetView showGridLines="0" zoomScaleNormal="100" workbookViewId="0">
      <selection activeCell="I42" sqref="I42"/>
    </sheetView>
  </sheetViews>
  <sheetFormatPr defaultRowHeight="12.75" x14ac:dyDescent="0.2"/>
  <cols>
    <col min="1" max="1" width="9.140625" style="176"/>
    <col min="2" max="2" width="39.140625" style="176" customWidth="1"/>
    <col min="3" max="3" width="15.7109375" style="176" customWidth="1"/>
    <col min="4" max="4" width="8" style="176" customWidth="1"/>
    <col min="5" max="5" width="11.42578125" style="176" customWidth="1"/>
    <col min="6" max="6" width="12" style="176" customWidth="1"/>
    <col min="7" max="7" width="12.5703125" style="176" customWidth="1"/>
    <col min="8" max="8" width="12.28515625" style="176" customWidth="1"/>
    <col min="9" max="9" width="12" style="176" bestFit="1" customWidth="1"/>
    <col min="10" max="10" width="12.28515625" style="176" customWidth="1"/>
    <col min="11" max="11" width="9.140625" style="176"/>
    <col min="12" max="12" width="11.42578125" style="176" customWidth="1"/>
    <col min="13" max="13" width="10.42578125" style="176" customWidth="1"/>
    <col min="14" max="14" width="12.28515625" style="176" customWidth="1"/>
    <col min="15" max="15" width="11.7109375" style="176" customWidth="1"/>
    <col min="16" max="16" width="10.140625" style="176" customWidth="1"/>
    <col min="17" max="16384" width="9.140625" style="176"/>
  </cols>
  <sheetData>
    <row r="1" spans="1:16" x14ac:dyDescent="0.2">
      <c r="A1" s="243">
        <f>Jurat!G5</f>
        <v>2020</v>
      </c>
      <c r="B1" s="414" t="s">
        <v>157</v>
      </c>
      <c r="C1" s="578" t="str">
        <f>Jurat!A9</f>
        <v>GERMAN FARMERS MUTUAL OF SARDIS INSURANCE ASSOCIATION</v>
      </c>
      <c r="D1" s="578"/>
      <c r="E1" s="578"/>
      <c r="F1" s="578"/>
      <c r="G1" s="578"/>
      <c r="H1" s="13"/>
    </row>
    <row r="2" spans="1:16" ht="15.75" x14ac:dyDescent="0.25">
      <c r="B2" s="555" t="s">
        <v>491</v>
      </c>
      <c r="C2" s="555"/>
      <c r="D2" s="555"/>
      <c r="E2" s="555"/>
      <c r="F2" s="555"/>
      <c r="G2" s="555"/>
      <c r="H2" s="555"/>
      <c r="I2" s="555"/>
      <c r="J2" s="555"/>
      <c r="K2" s="555"/>
      <c r="L2" s="555"/>
      <c r="M2" s="555"/>
      <c r="N2" s="555"/>
      <c r="O2" s="555"/>
      <c r="P2" s="320"/>
    </row>
    <row r="3" spans="1:16" x14ac:dyDescent="0.2">
      <c r="B3" s="579" t="s">
        <v>422</v>
      </c>
      <c r="C3" s="579"/>
      <c r="D3" s="579"/>
      <c r="E3" s="579"/>
      <c r="F3" s="579"/>
      <c r="G3" s="579"/>
      <c r="H3" s="579"/>
      <c r="I3" s="579"/>
      <c r="J3" s="579"/>
      <c r="K3" s="579"/>
      <c r="L3" s="579"/>
      <c r="M3" s="579"/>
      <c r="N3" s="579"/>
      <c r="O3" s="579"/>
    </row>
    <row r="4" spans="1:16" ht="13.5" thickBot="1" x14ac:dyDescent="0.25">
      <c r="B4" s="568" t="s">
        <v>516</v>
      </c>
      <c r="C4" s="568"/>
      <c r="D4" s="568"/>
      <c r="E4" s="568"/>
      <c r="F4" s="568"/>
      <c r="G4" s="568"/>
      <c r="H4" s="568"/>
      <c r="I4" s="568"/>
      <c r="J4" s="568"/>
      <c r="K4" s="568"/>
      <c r="L4" s="568"/>
      <c r="M4" s="568"/>
      <c r="N4" s="568"/>
      <c r="O4" s="568"/>
    </row>
    <row r="5" spans="1:16" x14ac:dyDescent="0.2">
      <c r="A5" s="415">
        <v>1</v>
      </c>
      <c r="B5" s="179">
        <v>2</v>
      </c>
      <c r="C5" s="403">
        <v>3</v>
      </c>
      <c r="D5" s="179">
        <v>4</v>
      </c>
      <c r="E5" s="381">
        <v>5</v>
      </c>
      <c r="F5" s="179">
        <v>6</v>
      </c>
      <c r="G5" s="175">
        <v>7</v>
      </c>
      <c r="H5" s="179">
        <v>8</v>
      </c>
      <c r="I5" s="580"/>
      <c r="J5" s="581"/>
      <c r="K5" s="581"/>
      <c r="L5" s="179">
        <v>12</v>
      </c>
      <c r="M5" s="179">
        <v>13</v>
      </c>
      <c r="N5" s="179">
        <v>14</v>
      </c>
      <c r="O5" s="403">
        <v>15</v>
      </c>
      <c r="P5" s="179">
        <v>16</v>
      </c>
    </row>
    <row r="6" spans="1:16" x14ac:dyDescent="0.2">
      <c r="A6" s="416"/>
      <c r="B6" s="181" t="s">
        <v>39</v>
      </c>
      <c r="C6" s="405"/>
      <c r="D6" s="405"/>
      <c r="E6" s="405"/>
      <c r="F6" s="405"/>
      <c r="G6" s="405"/>
      <c r="H6" s="405"/>
      <c r="I6" s="582" t="s">
        <v>158</v>
      </c>
      <c r="J6" s="583"/>
      <c r="K6" s="582"/>
      <c r="L6" s="405"/>
      <c r="M6" s="405"/>
      <c r="N6" s="181" t="s">
        <v>159</v>
      </c>
      <c r="O6" s="405"/>
      <c r="P6" s="418"/>
    </row>
    <row r="7" spans="1:16" x14ac:dyDescent="0.2">
      <c r="A7" s="416"/>
      <c r="B7" s="419"/>
      <c r="C7" s="416"/>
      <c r="D7" s="416"/>
      <c r="E7" s="416"/>
      <c r="F7" s="416"/>
      <c r="G7" s="416"/>
      <c r="H7" s="416"/>
      <c r="I7" s="181">
        <v>9</v>
      </c>
      <c r="J7" s="420">
        <v>10</v>
      </c>
      <c r="K7" s="181">
        <v>11</v>
      </c>
      <c r="L7" s="416"/>
      <c r="M7" s="416"/>
      <c r="N7" s="181" t="s">
        <v>160</v>
      </c>
      <c r="O7" s="416"/>
      <c r="P7" s="421"/>
    </row>
    <row r="8" spans="1:16" x14ac:dyDescent="0.2">
      <c r="A8" s="416"/>
      <c r="B8" s="419"/>
      <c r="C8" s="416"/>
      <c r="D8" s="416"/>
      <c r="E8" s="416"/>
      <c r="F8" s="416"/>
      <c r="G8" s="416"/>
      <c r="H8" s="416"/>
      <c r="I8" s="416"/>
      <c r="J8" s="416"/>
      <c r="K8" s="416"/>
      <c r="L8" s="181" t="s">
        <v>161</v>
      </c>
      <c r="M8" s="181" t="s">
        <v>162</v>
      </c>
      <c r="N8" s="181" t="s">
        <v>163</v>
      </c>
      <c r="O8" s="405"/>
      <c r="P8" s="421"/>
    </row>
    <row r="9" spans="1:16" x14ac:dyDescent="0.2">
      <c r="A9" s="416"/>
      <c r="B9" s="419"/>
      <c r="C9" s="416"/>
      <c r="D9" s="416"/>
      <c r="E9" s="416"/>
      <c r="F9" s="416"/>
      <c r="G9" s="416"/>
      <c r="H9" s="416"/>
      <c r="I9" s="419"/>
      <c r="J9" s="181" t="s">
        <v>164</v>
      </c>
      <c r="K9" s="181"/>
      <c r="L9" s="181" t="s">
        <v>165</v>
      </c>
      <c r="M9" s="181" t="s">
        <v>165</v>
      </c>
      <c r="N9" s="181" t="s">
        <v>166</v>
      </c>
      <c r="O9" s="405"/>
      <c r="P9" s="421"/>
    </row>
    <row r="10" spans="1:16" x14ac:dyDescent="0.2">
      <c r="A10" s="416"/>
      <c r="B10" s="181"/>
      <c r="C10" s="405"/>
      <c r="D10" s="405"/>
      <c r="E10" s="405"/>
      <c r="F10" s="405"/>
      <c r="G10" s="405"/>
      <c r="H10" s="405"/>
      <c r="I10" s="181"/>
      <c r="J10" s="181" t="s">
        <v>167</v>
      </c>
      <c r="K10" s="181" t="s">
        <v>168</v>
      </c>
      <c r="L10" s="181" t="s">
        <v>169</v>
      </c>
      <c r="M10" s="181" t="s">
        <v>169</v>
      </c>
      <c r="N10" s="181" t="s">
        <v>170</v>
      </c>
      <c r="O10" s="405"/>
      <c r="P10" s="421"/>
    </row>
    <row r="11" spans="1:16" x14ac:dyDescent="0.2">
      <c r="A11" s="416"/>
      <c r="B11" s="181"/>
      <c r="C11" s="405"/>
      <c r="D11" s="405"/>
      <c r="E11" s="405"/>
      <c r="F11" s="405"/>
      <c r="G11" s="181" t="s">
        <v>171</v>
      </c>
      <c r="H11" s="181" t="s">
        <v>172</v>
      </c>
      <c r="I11" s="181"/>
      <c r="J11" s="181" t="s">
        <v>173</v>
      </c>
      <c r="K11" s="181" t="s">
        <v>174</v>
      </c>
      <c r="L11" s="181" t="s">
        <v>175</v>
      </c>
      <c r="M11" s="181" t="s">
        <v>175</v>
      </c>
      <c r="N11" s="181" t="s">
        <v>176</v>
      </c>
      <c r="O11" s="405"/>
      <c r="P11" s="421"/>
    </row>
    <row r="12" spans="1:16" x14ac:dyDescent="0.2">
      <c r="A12" s="405"/>
      <c r="B12" s="181" t="s">
        <v>177</v>
      </c>
      <c r="C12" s="405"/>
      <c r="D12" s="181" t="s">
        <v>178</v>
      </c>
      <c r="E12" s="405"/>
      <c r="F12" s="405"/>
      <c r="G12" s="181" t="s">
        <v>179</v>
      </c>
      <c r="H12" s="181" t="s">
        <v>180</v>
      </c>
      <c r="I12" s="181" t="s">
        <v>181</v>
      </c>
      <c r="J12" s="181" t="s">
        <v>182</v>
      </c>
      <c r="K12" s="181" t="s">
        <v>183</v>
      </c>
      <c r="L12" s="181" t="s">
        <v>184</v>
      </c>
      <c r="M12" s="181" t="s">
        <v>183</v>
      </c>
      <c r="N12" s="181" t="s">
        <v>185</v>
      </c>
      <c r="O12" s="181" t="s">
        <v>186</v>
      </c>
      <c r="P12" s="181" t="s">
        <v>224</v>
      </c>
    </row>
    <row r="13" spans="1:16" x14ac:dyDescent="0.2">
      <c r="A13" s="417" t="s">
        <v>187</v>
      </c>
      <c r="B13" s="417" t="s">
        <v>188</v>
      </c>
      <c r="C13" s="422" t="s">
        <v>189</v>
      </c>
      <c r="D13" s="417" t="s">
        <v>190</v>
      </c>
      <c r="E13" s="417" t="s">
        <v>191</v>
      </c>
      <c r="F13" s="417" t="s">
        <v>192</v>
      </c>
      <c r="G13" s="417" t="s">
        <v>193</v>
      </c>
      <c r="H13" s="417" t="s">
        <v>13</v>
      </c>
      <c r="I13" s="417" t="s">
        <v>194</v>
      </c>
      <c r="J13" s="417" t="s">
        <v>195</v>
      </c>
      <c r="K13" s="417" t="s">
        <v>196</v>
      </c>
      <c r="L13" s="417" t="s">
        <v>197</v>
      </c>
      <c r="M13" s="417" t="s">
        <v>196</v>
      </c>
      <c r="N13" s="417" t="s">
        <v>198</v>
      </c>
      <c r="O13" s="417" t="s">
        <v>178</v>
      </c>
      <c r="P13" s="417" t="s">
        <v>225</v>
      </c>
    </row>
    <row r="14" spans="1:16" x14ac:dyDescent="0.2">
      <c r="A14" s="39"/>
      <c r="B14" s="41"/>
      <c r="C14" s="41"/>
      <c r="D14" s="42"/>
      <c r="E14" s="43"/>
      <c r="F14" s="43"/>
      <c r="G14" s="44"/>
      <c r="H14" s="45"/>
      <c r="I14" s="46"/>
      <c r="J14" s="47"/>
      <c r="K14" s="45"/>
      <c r="L14" s="48" t="str">
        <f>IF(G14&gt;H14,G14-H14,"")</f>
        <v/>
      </c>
      <c r="M14" s="49" t="str">
        <f>IF(H14&gt;G14,H14-G14,"")</f>
        <v/>
      </c>
      <c r="N14" s="50"/>
      <c r="O14" s="51"/>
      <c r="P14" s="107"/>
    </row>
    <row r="15" spans="1:16" x14ac:dyDescent="0.2">
      <c r="A15" s="52"/>
      <c r="B15" s="53" t="s">
        <v>600</v>
      </c>
      <c r="C15" s="53"/>
      <c r="D15" s="42"/>
      <c r="E15" s="54"/>
      <c r="F15" s="54"/>
      <c r="G15" s="54"/>
      <c r="H15" s="55"/>
      <c r="I15" s="56"/>
      <c r="J15" s="57"/>
      <c r="K15" s="55"/>
      <c r="L15" s="58" t="str">
        <f>IF(G15&gt;H15,G15-H15,"")</f>
        <v/>
      </c>
      <c r="M15" s="59" t="str">
        <f>IF(H15&gt;G15,H15-G15,"")</f>
        <v/>
      </c>
      <c r="N15" s="55"/>
      <c r="O15" s="60"/>
      <c r="P15" s="108"/>
    </row>
    <row r="16" spans="1:16" x14ac:dyDescent="0.2">
      <c r="A16" s="61"/>
      <c r="B16" s="53"/>
      <c r="C16" s="53"/>
      <c r="D16" s="42"/>
      <c r="E16" s="54"/>
      <c r="F16" s="54"/>
      <c r="G16" s="44"/>
      <c r="H16" s="55"/>
      <c r="I16" s="56"/>
      <c r="J16" s="62"/>
      <c r="K16" s="55"/>
      <c r="L16" s="58" t="str">
        <f t="shared" ref="L16:L26" si="0">IF(G16&gt;H16,G16-H16,"")</f>
        <v/>
      </c>
      <c r="M16" s="59" t="str">
        <f t="shared" ref="M16:M26" si="1">IF(H16&gt;G16,H16-G16,"")</f>
        <v/>
      </c>
      <c r="N16" s="55"/>
      <c r="O16" s="60"/>
      <c r="P16" s="108"/>
    </row>
    <row r="17" spans="1:16" x14ac:dyDescent="0.2">
      <c r="A17" s="61"/>
      <c r="B17" s="53"/>
      <c r="C17" s="53"/>
      <c r="D17" s="42"/>
      <c r="E17" s="54"/>
      <c r="F17" s="54"/>
      <c r="G17" s="54"/>
      <c r="H17" s="55"/>
      <c r="I17" s="56"/>
      <c r="J17" s="62"/>
      <c r="K17" s="55"/>
      <c r="L17" s="58" t="str">
        <f t="shared" si="0"/>
        <v/>
      </c>
      <c r="M17" s="59" t="str">
        <f t="shared" si="1"/>
        <v/>
      </c>
      <c r="N17" s="55"/>
      <c r="O17" s="60"/>
      <c r="P17" s="108"/>
    </row>
    <row r="18" spans="1:16" x14ac:dyDescent="0.2">
      <c r="A18" s="61"/>
      <c r="B18" s="53"/>
      <c r="C18" s="53"/>
      <c r="D18" s="42"/>
      <c r="E18" s="54"/>
      <c r="F18" s="54"/>
      <c r="G18" s="54"/>
      <c r="H18" s="55"/>
      <c r="I18" s="56"/>
      <c r="J18" s="62"/>
      <c r="K18" s="55"/>
      <c r="L18" s="58" t="str">
        <f>IF(G18&gt;H18,G18-H18,"")</f>
        <v/>
      </c>
      <c r="M18" s="59" t="str">
        <f>IF(H18&gt;G18,H18-G18,"")</f>
        <v/>
      </c>
      <c r="N18" s="55"/>
      <c r="O18" s="60"/>
      <c r="P18" s="108"/>
    </row>
    <row r="19" spans="1:16" x14ac:dyDescent="0.2">
      <c r="A19" s="61"/>
      <c r="B19" s="53"/>
      <c r="C19" s="53"/>
      <c r="D19" s="42"/>
      <c r="E19" s="54"/>
      <c r="F19" s="54"/>
      <c r="G19" s="54"/>
      <c r="H19" s="55"/>
      <c r="I19" s="56"/>
      <c r="J19" s="62"/>
      <c r="K19" s="55"/>
      <c r="L19" s="58" t="str">
        <f>IF(G19&gt;H19,G19-H19,"")</f>
        <v/>
      </c>
      <c r="M19" s="59" t="str">
        <f>IF(H19&gt;G19,H19-G19,"")</f>
        <v/>
      </c>
      <c r="N19" s="55"/>
      <c r="O19" s="60"/>
      <c r="P19" s="108"/>
    </row>
    <row r="20" spans="1:16" x14ac:dyDescent="0.2">
      <c r="A20" s="61"/>
      <c r="B20" s="53"/>
      <c r="C20" s="53"/>
      <c r="D20" s="42"/>
      <c r="E20" s="54"/>
      <c r="F20" s="54"/>
      <c r="G20" s="54"/>
      <c r="H20" s="55"/>
      <c r="I20" s="56"/>
      <c r="J20" s="57"/>
      <c r="K20" s="55"/>
      <c r="L20" s="58" t="str">
        <f>IF(G20&gt;H20,G20-H20,"")</f>
        <v/>
      </c>
      <c r="M20" s="59" t="str">
        <f>IF(H20&gt;G20,H20-G20,"")</f>
        <v/>
      </c>
      <c r="N20" s="55"/>
      <c r="O20" s="60"/>
      <c r="P20" s="108"/>
    </row>
    <row r="21" spans="1:16" x14ac:dyDescent="0.2">
      <c r="A21" s="63"/>
      <c r="B21" s="64"/>
      <c r="C21" s="64"/>
      <c r="D21" s="42"/>
      <c r="E21" s="44"/>
      <c r="F21" s="44"/>
      <c r="G21" s="65"/>
      <c r="H21" s="66"/>
      <c r="I21" s="67"/>
      <c r="J21" s="62"/>
      <c r="K21" s="66"/>
      <c r="L21" s="58" t="str">
        <f>IF(G21&gt;H21,G21-H21,"")</f>
        <v/>
      </c>
      <c r="M21" s="59" t="str">
        <f>IF(H21&gt;G21,H21-G21,"")</f>
        <v/>
      </c>
      <c r="N21" s="55"/>
      <c r="O21" s="68"/>
      <c r="P21" s="109"/>
    </row>
    <row r="22" spans="1:16" x14ac:dyDescent="0.2">
      <c r="A22" s="61"/>
      <c r="B22" s="53"/>
      <c r="C22" s="53"/>
      <c r="D22" s="42"/>
      <c r="E22" s="54"/>
      <c r="F22" s="54"/>
      <c r="G22" s="69"/>
      <c r="H22" s="55"/>
      <c r="I22" s="56"/>
      <c r="J22" s="62"/>
      <c r="K22" s="55"/>
      <c r="L22" s="58" t="str">
        <f t="shared" si="0"/>
        <v/>
      </c>
      <c r="M22" s="59" t="str">
        <f t="shared" si="1"/>
        <v/>
      </c>
      <c r="N22" s="55"/>
      <c r="O22" s="60"/>
      <c r="P22" s="108"/>
    </row>
    <row r="23" spans="1:16" x14ac:dyDescent="0.2">
      <c r="A23" s="61"/>
      <c r="B23" s="53"/>
      <c r="C23" s="53"/>
      <c r="D23" s="42"/>
      <c r="E23" s="54"/>
      <c r="F23" s="54"/>
      <c r="G23" s="69"/>
      <c r="H23" s="70"/>
      <c r="I23" s="56"/>
      <c r="J23" s="62"/>
      <c r="K23" s="55"/>
      <c r="L23" s="58" t="str">
        <f t="shared" si="0"/>
        <v/>
      </c>
      <c r="M23" s="59" t="str">
        <f t="shared" si="1"/>
        <v/>
      </c>
      <c r="N23" s="55"/>
      <c r="O23" s="60"/>
      <c r="P23" s="108"/>
    </row>
    <row r="24" spans="1:16" x14ac:dyDescent="0.2">
      <c r="A24" s="63"/>
      <c r="B24" s="64"/>
      <c r="C24" s="64"/>
      <c r="D24" s="42"/>
      <c r="E24" s="44"/>
      <c r="F24" s="44"/>
      <c r="G24" s="44"/>
      <c r="H24" s="55"/>
      <c r="I24" s="67"/>
      <c r="J24" s="62"/>
      <c r="K24" s="71"/>
      <c r="L24" s="58" t="str">
        <f t="shared" si="0"/>
        <v/>
      </c>
      <c r="M24" s="59" t="str">
        <f t="shared" si="1"/>
        <v/>
      </c>
      <c r="N24" s="55"/>
      <c r="O24" s="68"/>
      <c r="P24" s="109"/>
    </row>
    <row r="25" spans="1:16" x14ac:dyDescent="0.2">
      <c r="A25" s="61"/>
      <c r="B25" s="53"/>
      <c r="C25" s="53"/>
      <c r="D25" s="42"/>
      <c r="E25" s="69"/>
      <c r="F25" s="69"/>
      <c r="G25" s="69"/>
      <c r="H25" s="55"/>
      <c r="I25" s="56"/>
      <c r="J25" s="62"/>
      <c r="K25" s="72"/>
      <c r="L25" s="58" t="str">
        <f t="shared" si="0"/>
        <v/>
      </c>
      <c r="M25" s="59" t="str">
        <f t="shared" si="1"/>
        <v/>
      </c>
      <c r="N25" s="55"/>
      <c r="O25" s="60"/>
      <c r="P25" s="108"/>
    </row>
    <row r="26" spans="1:16" x14ac:dyDescent="0.2">
      <c r="A26" s="63"/>
      <c r="B26" s="64"/>
      <c r="C26" s="64"/>
      <c r="D26" s="42"/>
      <c r="E26" s="65"/>
      <c r="F26" s="65"/>
      <c r="G26" s="65"/>
      <c r="H26" s="55"/>
      <c r="I26" s="67"/>
      <c r="J26" s="62"/>
      <c r="K26" s="72"/>
      <c r="L26" s="58" t="str">
        <f t="shared" si="0"/>
        <v/>
      </c>
      <c r="M26" s="59" t="str">
        <f t="shared" si="1"/>
        <v/>
      </c>
      <c r="N26" s="55"/>
      <c r="O26" s="68"/>
      <c r="P26" s="109"/>
    </row>
    <row r="27" spans="1:16" ht="13.5" thickBot="1" x14ac:dyDescent="0.25">
      <c r="A27" s="61"/>
      <c r="B27" s="73"/>
      <c r="C27" s="53"/>
      <c r="D27" s="42"/>
      <c r="E27" s="69"/>
      <c r="F27" s="69"/>
      <c r="G27" s="69"/>
      <c r="H27" s="55"/>
      <c r="I27" s="56"/>
      <c r="J27" s="62"/>
      <c r="K27" s="72"/>
      <c r="L27" s="58" t="str">
        <f>IF(G27&gt;H27,G27-H27,"")</f>
        <v/>
      </c>
      <c r="M27" s="59" t="str">
        <f>IF(H27&gt;G27,H27-G27,"")</f>
        <v/>
      </c>
      <c r="N27" s="55"/>
      <c r="O27" s="60"/>
      <c r="P27" s="108"/>
    </row>
    <row r="28" spans="1:16" ht="13.5" thickBot="1" x14ac:dyDescent="0.25">
      <c r="A28" s="423" t="s">
        <v>139</v>
      </c>
      <c r="B28" s="424" t="s">
        <v>492</v>
      </c>
      <c r="C28" s="423" t="s">
        <v>139</v>
      </c>
      <c r="D28" s="425" t="s">
        <v>139</v>
      </c>
      <c r="E28" s="76">
        <f>SUM(E14:E27)</f>
        <v>0</v>
      </c>
      <c r="F28" s="76">
        <f>SUM(F14:F27)</f>
        <v>0</v>
      </c>
      <c r="G28" s="76">
        <f>SUM(G14:G27)</f>
        <v>0</v>
      </c>
      <c r="H28" s="76">
        <f>SUM(H14:H27)</f>
        <v>0</v>
      </c>
      <c r="I28" s="423" t="s">
        <v>139</v>
      </c>
      <c r="J28" s="76">
        <f>SUM(J14:J27)</f>
        <v>0</v>
      </c>
      <c r="K28" s="76">
        <f>SUM(K14:K27)</f>
        <v>0</v>
      </c>
      <c r="L28" s="76">
        <f>SUM(L14:L27)</f>
        <v>0</v>
      </c>
      <c r="M28" s="77">
        <f>SUM(M14:M27)</f>
        <v>0</v>
      </c>
      <c r="N28" s="77">
        <f>SUM(N14:N27)</f>
        <v>0</v>
      </c>
      <c r="O28" s="423" t="s">
        <v>139</v>
      </c>
      <c r="P28" s="423" t="s">
        <v>139</v>
      </c>
    </row>
    <row r="29" spans="1:16" x14ac:dyDescent="0.2">
      <c r="A29" s="13" t="s">
        <v>200</v>
      </c>
      <c r="B29" s="426"/>
      <c r="C29" s="315"/>
      <c r="D29" s="427"/>
      <c r="E29" s="428"/>
      <c r="F29" s="428"/>
      <c r="G29" s="428"/>
      <c r="H29" s="428"/>
      <c r="I29" s="315"/>
      <c r="J29" s="428"/>
      <c r="K29" s="428"/>
      <c r="L29" s="428"/>
      <c r="M29" s="429"/>
      <c r="N29" s="429"/>
      <c r="O29" s="315"/>
      <c r="P29" s="315"/>
    </row>
    <row r="30" spans="1:16" x14ac:dyDescent="0.2">
      <c r="H30" s="13"/>
      <c r="J30" s="13"/>
      <c r="L30" s="13"/>
      <c r="M30" s="13"/>
      <c r="N30" s="13"/>
      <c r="P30" s="13"/>
    </row>
    <row r="31" spans="1:16" x14ac:dyDescent="0.2">
      <c r="B31" s="579" t="s">
        <v>423</v>
      </c>
      <c r="C31" s="579"/>
      <c r="D31" s="579"/>
      <c r="E31" s="579"/>
      <c r="F31" s="579"/>
      <c r="G31" s="579"/>
      <c r="H31" s="579"/>
      <c r="I31" s="579"/>
      <c r="J31" s="579"/>
      <c r="K31" s="579"/>
      <c r="L31" s="579"/>
      <c r="M31" s="579"/>
      <c r="N31" s="579"/>
      <c r="O31" s="579"/>
      <c r="P31" s="13"/>
    </row>
    <row r="32" spans="1:16" ht="13.5" thickBot="1" x14ac:dyDescent="0.25">
      <c r="B32" s="584" t="s">
        <v>495</v>
      </c>
      <c r="C32" s="584"/>
      <c r="D32" s="584"/>
      <c r="E32" s="584"/>
      <c r="F32" s="584"/>
      <c r="G32" s="584"/>
      <c r="H32" s="584"/>
      <c r="I32" s="584"/>
      <c r="J32" s="584"/>
      <c r="K32" s="584"/>
      <c r="L32" s="584"/>
      <c r="M32" s="584"/>
      <c r="N32" s="584"/>
      <c r="O32" s="584"/>
    </row>
    <row r="33" spans="1:16" x14ac:dyDescent="0.2">
      <c r="A33" s="415">
        <v>1</v>
      </c>
      <c r="B33" s="175">
        <v>2</v>
      </c>
      <c r="C33" s="179">
        <v>3</v>
      </c>
      <c r="D33" s="179">
        <v>4</v>
      </c>
      <c r="E33" s="179">
        <v>5</v>
      </c>
      <c r="F33" s="430">
        <v>6</v>
      </c>
      <c r="G33" s="175">
        <v>7</v>
      </c>
      <c r="H33" s="179">
        <v>8</v>
      </c>
      <c r="I33" s="175">
        <v>9</v>
      </c>
      <c r="J33" s="179">
        <v>10</v>
      </c>
      <c r="K33" s="175"/>
      <c r="L33" s="381"/>
      <c r="M33" s="175">
        <v>13</v>
      </c>
      <c r="N33" s="179">
        <v>14</v>
      </c>
      <c r="P33" s="13"/>
    </row>
    <row r="34" spans="1:16" x14ac:dyDescent="0.2">
      <c r="A34" s="416"/>
      <c r="B34" s="180" t="s">
        <v>39</v>
      </c>
      <c r="C34" s="416"/>
      <c r="D34" s="416"/>
      <c r="E34" s="416"/>
      <c r="F34" s="431"/>
      <c r="H34" s="181" t="s">
        <v>181</v>
      </c>
      <c r="J34" s="416"/>
      <c r="K34" s="585" t="s">
        <v>201</v>
      </c>
      <c r="L34" s="586"/>
      <c r="N34" s="416"/>
    </row>
    <row r="35" spans="1:16" x14ac:dyDescent="0.2">
      <c r="A35" s="416"/>
      <c r="C35" s="416"/>
      <c r="D35" s="416"/>
      <c r="E35" s="416"/>
      <c r="F35" s="431"/>
      <c r="H35" s="181" t="s">
        <v>202</v>
      </c>
      <c r="I35" s="180"/>
      <c r="J35" s="416"/>
      <c r="K35" s="348">
        <v>11</v>
      </c>
      <c r="L35" s="432">
        <v>12</v>
      </c>
      <c r="N35" s="416"/>
    </row>
    <row r="36" spans="1:16" x14ac:dyDescent="0.2">
      <c r="A36" s="416"/>
      <c r="C36" s="416"/>
      <c r="D36" s="416"/>
      <c r="E36" s="416"/>
      <c r="F36" s="433" t="s">
        <v>191</v>
      </c>
      <c r="H36" s="181" t="s">
        <v>203</v>
      </c>
      <c r="I36" s="180" t="s">
        <v>204</v>
      </c>
      <c r="J36" s="416"/>
      <c r="L36" s="181" t="s">
        <v>201</v>
      </c>
      <c r="M36" s="180" t="s">
        <v>205</v>
      </c>
      <c r="N36" s="181" t="s">
        <v>206</v>
      </c>
    </row>
    <row r="37" spans="1:16" x14ac:dyDescent="0.2">
      <c r="A37" s="416"/>
      <c r="B37" s="180"/>
      <c r="C37" s="416"/>
      <c r="D37" s="416"/>
      <c r="E37" s="181" t="s">
        <v>207</v>
      </c>
      <c r="F37" s="433" t="s">
        <v>202</v>
      </c>
      <c r="G37" s="386"/>
      <c r="H37" s="386" t="s">
        <v>208</v>
      </c>
      <c r="I37" s="180" t="s">
        <v>209</v>
      </c>
      <c r="J37" s="416"/>
      <c r="K37" s="180" t="s">
        <v>210</v>
      </c>
      <c r="L37" s="181" t="s">
        <v>211</v>
      </c>
      <c r="M37" s="180" t="s">
        <v>212</v>
      </c>
      <c r="N37" s="181" t="s">
        <v>213</v>
      </c>
    </row>
    <row r="38" spans="1:16" x14ac:dyDescent="0.2">
      <c r="A38" s="416"/>
      <c r="B38" s="180" t="s">
        <v>214</v>
      </c>
      <c r="C38" s="416"/>
      <c r="D38" s="181" t="s">
        <v>178</v>
      </c>
      <c r="E38" s="181" t="s">
        <v>215</v>
      </c>
      <c r="F38" s="433" t="s">
        <v>216</v>
      </c>
      <c r="G38" s="386"/>
      <c r="H38" s="386" t="s">
        <v>217</v>
      </c>
      <c r="I38" s="180" t="s">
        <v>180</v>
      </c>
      <c r="J38" s="416"/>
      <c r="K38" s="180" t="s">
        <v>184</v>
      </c>
      <c r="L38" s="181" t="s">
        <v>218</v>
      </c>
      <c r="M38" s="180" t="s">
        <v>219</v>
      </c>
      <c r="N38" s="181" t="s">
        <v>220</v>
      </c>
    </row>
    <row r="39" spans="1:16" ht="13.5" thickBot="1" x14ac:dyDescent="0.25">
      <c r="A39" s="133" t="s">
        <v>187</v>
      </c>
      <c r="B39" s="135" t="s">
        <v>403</v>
      </c>
      <c r="C39" s="434" t="s">
        <v>189</v>
      </c>
      <c r="D39" s="133" t="s">
        <v>190</v>
      </c>
      <c r="E39" s="133" t="s">
        <v>221</v>
      </c>
      <c r="F39" s="435" t="s">
        <v>222</v>
      </c>
      <c r="G39" s="386" t="s">
        <v>219</v>
      </c>
      <c r="H39" s="133" t="s">
        <v>175</v>
      </c>
      <c r="I39" s="180" t="s">
        <v>13</v>
      </c>
      <c r="J39" s="133" t="s">
        <v>192</v>
      </c>
      <c r="K39" s="135" t="s">
        <v>196</v>
      </c>
      <c r="L39" s="436" t="s">
        <v>458</v>
      </c>
      <c r="M39" s="135" t="s">
        <v>223</v>
      </c>
      <c r="N39" s="133" t="s">
        <v>223</v>
      </c>
    </row>
    <row r="40" spans="1:16" x14ac:dyDescent="0.2">
      <c r="A40" s="78" t="s">
        <v>508</v>
      </c>
      <c r="B40" s="79"/>
      <c r="C40" s="80"/>
      <c r="D40" s="81"/>
      <c r="E40" s="82"/>
      <c r="F40" s="83"/>
      <c r="G40" s="84"/>
      <c r="H40" s="85"/>
      <c r="I40" s="84"/>
      <c r="J40" s="86"/>
      <c r="K40" s="84"/>
      <c r="L40" s="87"/>
      <c r="M40" s="84"/>
      <c r="N40" s="86"/>
    </row>
    <row r="41" spans="1:16" x14ac:dyDescent="0.2">
      <c r="A41" s="96"/>
      <c r="B41" s="156" t="s">
        <v>658</v>
      </c>
      <c r="C41" s="98" t="s">
        <v>659</v>
      </c>
      <c r="D41" s="99">
        <v>36746</v>
      </c>
      <c r="E41" s="100">
        <v>100</v>
      </c>
      <c r="F41" s="530"/>
      <c r="G41" s="531">
        <v>19140.97</v>
      </c>
      <c r="H41" s="102">
        <v>146.53309999999999</v>
      </c>
      <c r="I41" s="531">
        <v>19140.97</v>
      </c>
      <c r="J41" s="66">
        <v>100</v>
      </c>
      <c r="K41" s="531"/>
      <c r="L41" s="532"/>
      <c r="M41" s="531"/>
      <c r="N41" s="66"/>
    </row>
    <row r="42" spans="1:16" ht="13.5" thickBot="1" x14ac:dyDescent="0.25">
      <c r="A42" s="88" t="s">
        <v>660</v>
      </c>
      <c r="B42" s="89" t="s">
        <v>661</v>
      </c>
      <c r="C42" s="90" t="s">
        <v>659</v>
      </c>
      <c r="D42" s="91">
        <v>31874</v>
      </c>
      <c r="E42" s="92">
        <v>30</v>
      </c>
      <c r="F42" s="93"/>
      <c r="G42" s="94">
        <v>9441.6</v>
      </c>
      <c r="H42" s="95">
        <v>314.72000000000003</v>
      </c>
      <c r="I42" s="94">
        <v>9441.6</v>
      </c>
      <c r="J42" s="55">
        <v>1500</v>
      </c>
      <c r="K42" s="94"/>
      <c r="L42" s="55"/>
      <c r="M42" s="94"/>
      <c r="N42" s="55"/>
    </row>
    <row r="43" spans="1:16" x14ac:dyDescent="0.2">
      <c r="A43" s="78" t="s">
        <v>626</v>
      </c>
      <c r="B43" s="79"/>
      <c r="C43" s="80"/>
      <c r="D43" s="81"/>
      <c r="E43" s="82"/>
      <c r="F43" s="83"/>
      <c r="G43" s="84"/>
      <c r="H43" s="85"/>
      <c r="I43" s="84"/>
      <c r="J43" s="86"/>
      <c r="K43" s="84"/>
      <c r="L43" s="55"/>
      <c r="M43" s="94"/>
      <c r="N43" s="55"/>
    </row>
    <row r="44" spans="1:16" x14ac:dyDescent="0.2">
      <c r="A44" s="88" t="s">
        <v>636</v>
      </c>
      <c r="B44" s="89" t="s">
        <v>627</v>
      </c>
      <c r="C44" s="90" t="s">
        <v>645</v>
      </c>
      <c r="D44" s="91" t="s">
        <v>646</v>
      </c>
      <c r="E44" s="92">
        <v>787.62799999999993</v>
      </c>
      <c r="F44" s="93"/>
      <c r="G44" s="94">
        <v>30804.13</v>
      </c>
      <c r="H44" s="95">
        <f>G44/E44</f>
        <v>39.109998628794308</v>
      </c>
      <c r="I44" s="94">
        <v>30804.13</v>
      </c>
      <c r="J44" s="55">
        <v>27636.95</v>
      </c>
      <c r="K44" s="94">
        <v>364.76</v>
      </c>
      <c r="L44" s="55"/>
      <c r="M44" s="94"/>
      <c r="N44" s="55"/>
    </row>
    <row r="45" spans="1:16" x14ac:dyDescent="0.2">
      <c r="A45" s="88" t="s">
        <v>637</v>
      </c>
      <c r="B45" s="89" t="s">
        <v>628</v>
      </c>
      <c r="C45" s="90" t="s">
        <v>645</v>
      </c>
      <c r="D45" s="91" t="s">
        <v>646</v>
      </c>
      <c r="E45" s="92">
        <v>484.20099999999991</v>
      </c>
      <c r="F45" s="93"/>
      <c r="G45" s="94">
        <v>14622.87</v>
      </c>
      <c r="H45" s="95">
        <f t="shared" ref="H45:H52" si="2">G45/E45</f>
        <v>30.199999586948401</v>
      </c>
      <c r="I45" s="94">
        <v>14622.87</v>
      </c>
      <c r="J45" s="55">
        <v>13851.999999999998</v>
      </c>
      <c r="K45" s="94">
        <v>180.59000000000003</v>
      </c>
      <c r="L45" s="55"/>
      <c r="M45" s="94"/>
      <c r="N45" s="55"/>
    </row>
    <row r="46" spans="1:16" x14ac:dyDescent="0.2">
      <c r="A46" s="88" t="s">
        <v>638</v>
      </c>
      <c r="B46" s="89" t="s">
        <v>629</v>
      </c>
      <c r="C46" s="90" t="s">
        <v>645</v>
      </c>
      <c r="D46" s="91" t="s">
        <v>646</v>
      </c>
      <c r="E46" s="92">
        <v>2093.1379999999999</v>
      </c>
      <c r="F46" s="93"/>
      <c r="G46" s="94">
        <v>28864.37</v>
      </c>
      <c r="H46" s="95">
        <f t="shared" si="2"/>
        <v>13.789998557190209</v>
      </c>
      <c r="I46" s="94">
        <v>28864.37</v>
      </c>
      <c r="J46" s="55">
        <v>29796.620000000003</v>
      </c>
      <c r="K46" s="94">
        <v>271.04000000000002</v>
      </c>
      <c r="L46" s="55"/>
      <c r="M46" s="94"/>
      <c r="N46" s="55"/>
    </row>
    <row r="47" spans="1:16" x14ac:dyDescent="0.2">
      <c r="A47" s="88" t="s">
        <v>639</v>
      </c>
      <c r="B47" s="89" t="s">
        <v>630</v>
      </c>
      <c r="C47" s="90" t="s">
        <v>645</v>
      </c>
      <c r="D47" s="91" t="s">
        <v>646</v>
      </c>
      <c r="E47" s="92">
        <v>626.52600000000007</v>
      </c>
      <c r="F47" s="93"/>
      <c r="G47" s="94">
        <v>14754.69</v>
      </c>
      <c r="H47" s="95">
        <f t="shared" si="2"/>
        <v>23.550004309477977</v>
      </c>
      <c r="I47" s="94">
        <v>14754.69</v>
      </c>
      <c r="J47" s="55">
        <v>13695.42</v>
      </c>
      <c r="K47" s="94">
        <v>352.02</v>
      </c>
      <c r="L47" s="55"/>
      <c r="M47" s="94"/>
      <c r="N47" s="55"/>
    </row>
    <row r="48" spans="1:16" x14ac:dyDescent="0.2">
      <c r="A48" s="88" t="s">
        <v>640</v>
      </c>
      <c r="B48" s="89" t="s">
        <v>631</v>
      </c>
      <c r="C48" s="90" t="s">
        <v>645</v>
      </c>
      <c r="D48" s="91" t="s">
        <v>646</v>
      </c>
      <c r="E48" s="92">
        <v>265.42499999999995</v>
      </c>
      <c r="F48" s="93"/>
      <c r="G48" s="94">
        <v>10179.049999999999</v>
      </c>
      <c r="H48" s="95">
        <f t="shared" si="2"/>
        <v>38.350004709428276</v>
      </c>
      <c r="I48" s="94">
        <v>10179.049999999999</v>
      </c>
      <c r="J48" s="55">
        <v>9550.4200000000019</v>
      </c>
      <c r="K48" s="94">
        <v>116.28</v>
      </c>
      <c r="L48" s="55"/>
      <c r="M48" s="94"/>
      <c r="N48" s="55"/>
    </row>
    <row r="49" spans="1:16" x14ac:dyDescent="0.2">
      <c r="A49" s="88" t="s">
        <v>641</v>
      </c>
      <c r="B49" s="89" t="s">
        <v>632</v>
      </c>
      <c r="C49" s="90" t="s">
        <v>645</v>
      </c>
      <c r="D49" s="91" t="s">
        <v>646</v>
      </c>
      <c r="E49" s="92">
        <v>727.89599999999984</v>
      </c>
      <c r="F49" s="93"/>
      <c r="G49" s="94">
        <v>32333.14</v>
      </c>
      <c r="H49" s="95">
        <f t="shared" si="2"/>
        <v>44.419999560376766</v>
      </c>
      <c r="I49" s="94">
        <v>32333.14</v>
      </c>
      <c r="J49" s="55">
        <v>29056.19</v>
      </c>
      <c r="K49" s="94">
        <v>388.72</v>
      </c>
      <c r="L49" s="55"/>
      <c r="M49" s="94"/>
      <c r="N49" s="55"/>
    </row>
    <row r="50" spans="1:16" x14ac:dyDescent="0.2">
      <c r="A50" s="88" t="s">
        <v>642</v>
      </c>
      <c r="B50" s="89" t="s">
        <v>633</v>
      </c>
      <c r="C50" s="90" t="s">
        <v>645</v>
      </c>
      <c r="D50" s="91" t="s">
        <v>646</v>
      </c>
      <c r="E50" s="92">
        <v>103.628</v>
      </c>
      <c r="F50" s="93"/>
      <c r="G50" s="94">
        <v>9114.08</v>
      </c>
      <c r="H50" s="95">
        <f t="shared" si="2"/>
        <v>87.949974910255918</v>
      </c>
      <c r="I50" s="94">
        <v>9114.08</v>
      </c>
      <c r="J50" s="55">
        <v>7708.28</v>
      </c>
      <c r="K50" s="94">
        <v>8.8000000000000007</v>
      </c>
      <c r="L50" s="55"/>
      <c r="M50" s="94"/>
      <c r="N50" s="55"/>
    </row>
    <row r="51" spans="1:16" x14ac:dyDescent="0.2">
      <c r="A51" s="88" t="s">
        <v>643</v>
      </c>
      <c r="B51" s="89" t="s">
        <v>634</v>
      </c>
      <c r="C51" s="90" t="s">
        <v>645</v>
      </c>
      <c r="D51" s="91" t="s">
        <v>646</v>
      </c>
      <c r="E51" s="92">
        <v>537.86</v>
      </c>
      <c r="F51" s="93"/>
      <c r="G51" s="94">
        <v>42786.76</v>
      </c>
      <c r="H51" s="95">
        <f t="shared" si="2"/>
        <v>79.54999442234039</v>
      </c>
      <c r="I51" s="94">
        <v>42786.76</v>
      </c>
      <c r="J51" s="55">
        <v>32726.030000000002</v>
      </c>
      <c r="K51" s="94">
        <v>0</v>
      </c>
      <c r="L51" s="55"/>
      <c r="M51" s="94"/>
      <c r="N51" s="55"/>
    </row>
    <row r="52" spans="1:16" x14ac:dyDescent="0.2">
      <c r="A52" s="88" t="s">
        <v>644</v>
      </c>
      <c r="B52" s="89" t="s">
        <v>635</v>
      </c>
      <c r="C52" s="90" t="s">
        <v>645</v>
      </c>
      <c r="D52" s="91" t="s">
        <v>646</v>
      </c>
      <c r="E52" s="92">
        <v>640.69299999999998</v>
      </c>
      <c r="F52" s="93"/>
      <c r="G52" s="94">
        <v>32143.57</v>
      </c>
      <c r="H52" s="95">
        <f t="shared" si="2"/>
        <v>50.170003418173756</v>
      </c>
      <c r="I52" s="94">
        <v>32143.57</v>
      </c>
      <c r="J52" s="55">
        <v>30183.120000000003</v>
      </c>
      <c r="K52" s="94">
        <v>404.98</v>
      </c>
      <c r="L52" s="55"/>
      <c r="M52" s="94"/>
      <c r="N52" s="55"/>
    </row>
    <row r="53" spans="1:16" x14ac:dyDescent="0.2">
      <c r="A53" s="96"/>
      <c r="B53" s="97"/>
      <c r="C53" s="98"/>
      <c r="D53" s="99"/>
      <c r="E53" s="100"/>
      <c r="F53" s="66"/>
      <c r="G53" s="101"/>
      <c r="H53" s="102"/>
      <c r="I53" s="101"/>
      <c r="J53" s="66"/>
      <c r="K53" s="101"/>
      <c r="L53" s="55"/>
      <c r="M53" s="101"/>
      <c r="N53" s="66"/>
    </row>
    <row r="54" spans="1:16" ht="13.5" thickBot="1" x14ac:dyDescent="0.25">
      <c r="A54" s="88"/>
      <c r="B54" s="89" t="s">
        <v>657</v>
      </c>
      <c r="C54" s="90"/>
      <c r="D54" s="91"/>
      <c r="E54" s="92"/>
      <c r="F54" s="55"/>
      <c r="G54" s="94">
        <v>0.77</v>
      </c>
      <c r="H54" s="95"/>
      <c r="I54" s="94">
        <v>0.77</v>
      </c>
      <c r="J54" s="55"/>
      <c r="K54" s="94"/>
      <c r="L54" s="66"/>
      <c r="M54" s="94"/>
      <c r="N54" s="55"/>
    </row>
    <row r="55" spans="1:16" ht="13.5" thickBot="1" x14ac:dyDescent="0.25">
      <c r="A55" s="423" t="s">
        <v>139</v>
      </c>
      <c r="B55" s="424" t="s">
        <v>526</v>
      </c>
      <c r="C55" s="423" t="s">
        <v>139</v>
      </c>
      <c r="D55" s="423" t="s">
        <v>139</v>
      </c>
      <c r="E55" s="437" t="s">
        <v>139</v>
      </c>
      <c r="F55" s="423" t="s">
        <v>139</v>
      </c>
      <c r="G55" s="438">
        <f>SUM(G40:G54)</f>
        <v>244186</v>
      </c>
      <c r="H55" s="423" t="s">
        <v>139</v>
      </c>
      <c r="I55" s="438">
        <f t="shared" ref="I55:N55" si="3">SUM(I40:I54)</f>
        <v>244186</v>
      </c>
      <c r="J55" s="76">
        <f t="shared" si="3"/>
        <v>195805.03</v>
      </c>
      <c r="K55" s="76">
        <f t="shared" si="3"/>
        <v>2087.19</v>
      </c>
      <c r="L55" s="438">
        <f t="shared" si="3"/>
        <v>0</v>
      </c>
      <c r="M55" s="76">
        <f t="shared" si="3"/>
        <v>0</v>
      </c>
      <c r="N55" s="77">
        <f t="shared" si="3"/>
        <v>0</v>
      </c>
    </row>
    <row r="56" spans="1:16" x14ac:dyDescent="0.2">
      <c r="A56" s="568">
        <v>19</v>
      </c>
      <c r="B56" s="568"/>
      <c r="C56" s="568"/>
      <c r="D56" s="568"/>
      <c r="E56" s="568"/>
      <c r="F56" s="568"/>
      <c r="G56" s="568"/>
      <c r="H56" s="568"/>
      <c r="I56" s="568"/>
      <c r="J56" s="568"/>
      <c r="K56" s="568"/>
      <c r="L56" s="568"/>
      <c r="M56" s="568"/>
      <c r="N56" s="568"/>
      <c r="O56" s="568"/>
      <c r="P56" s="568"/>
    </row>
  </sheetData>
  <mergeCells count="10">
    <mergeCell ref="B32:O32"/>
    <mergeCell ref="K34:L34"/>
    <mergeCell ref="A56:P56"/>
    <mergeCell ref="B2:O2"/>
    <mergeCell ref="C1:G1"/>
    <mergeCell ref="B3:O3"/>
    <mergeCell ref="B4:O4"/>
    <mergeCell ref="I5:K5"/>
    <mergeCell ref="I6:K6"/>
    <mergeCell ref="B31:O31"/>
  </mergeCells>
  <pageMargins left="0" right="0" top="0.75" bottom="0.75" header="0.3" footer="0.3"/>
  <pageSetup paperSize="5" scale="84"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71"/>
  <sheetViews>
    <sheetView showGridLines="0" zoomScaleNormal="100" workbookViewId="0">
      <selection activeCell="A16" sqref="A16"/>
    </sheetView>
  </sheetViews>
  <sheetFormatPr defaultRowHeight="12.75" x14ac:dyDescent="0.2"/>
  <cols>
    <col min="1" max="1" width="40.28515625" style="176" customWidth="1"/>
    <col min="2" max="2" width="9.28515625" style="176" customWidth="1"/>
    <col min="3" max="3" width="14.140625" style="176" customWidth="1"/>
    <col min="4" max="4" width="15.28515625" style="176" customWidth="1"/>
    <col min="5" max="5" width="16.140625" style="176" customWidth="1"/>
    <col min="6" max="16384" width="9.140625" style="176"/>
  </cols>
  <sheetData>
    <row r="1" spans="1:5" ht="15.75" x14ac:dyDescent="0.25">
      <c r="A1" s="610" t="s">
        <v>398</v>
      </c>
      <c r="B1" s="610"/>
      <c r="C1" s="610"/>
      <c r="D1" s="610"/>
      <c r="E1" s="452">
        <f>Jurat!G5</f>
        <v>2020</v>
      </c>
    </row>
    <row r="2" spans="1:5" ht="15.75" x14ac:dyDescent="0.25">
      <c r="A2" s="611" t="str">
        <f>Jurat!A9</f>
        <v>GERMAN FARMERS MUTUAL OF SARDIS INSURANCE ASSOCIATION</v>
      </c>
      <c r="B2" s="611"/>
      <c r="C2" s="611"/>
      <c r="D2" s="611"/>
      <c r="E2" s="453"/>
    </row>
    <row r="3" spans="1:5" ht="15.75" x14ac:dyDescent="0.25">
      <c r="A3" s="610" t="s">
        <v>497</v>
      </c>
      <c r="B3" s="610"/>
      <c r="C3" s="610"/>
      <c r="D3" s="610"/>
      <c r="E3" s="13"/>
    </row>
    <row r="4" spans="1:5" ht="15.75" x14ac:dyDescent="0.25">
      <c r="A4" s="551" t="s">
        <v>426</v>
      </c>
      <c r="B4" s="551"/>
      <c r="C4" s="551"/>
      <c r="D4" s="551"/>
      <c r="E4" s="312"/>
    </row>
    <row r="5" spans="1:5" x14ac:dyDescent="0.2">
      <c r="A5" s="548" t="s">
        <v>349</v>
      </c>
      <c r="B5" s="548"/>
      <c r="C5" s="548"/>
      <c r="D5" s="548"/>
      <c r="E5" s="455"/>
    </row>
    <row r="6" spans="1:5" x14ac:dyDescent="0.2">
      <c r="A6" s="13"/>
      <c r="B6" s="13"/>
      <c r="C6" s="13"/>
      <c r="D6" s="13"/>
      <c r="E6" s="13"/>
    </row>
    <row r="7" spans="1:5" ht="13.5" thickBot="1" x14ac:dyDescent="0.25">
      <c r="A7" s="609" t="s">
        <v>350</v>
      </c>
      <c r="B7" s="609"/>
      <c r="C7" s="609"/>
      <c r="D7" s="609"/>
      <c r="E7" s="456"/>
    </row>
    <row r="8" spans="1:5" x14ac:dyDescent="0.2">
      <c r="A8" s="472">
        <v>1</v>
      </c>
      <c r="B8" s="473">
        <v>2</v>
      </c>
      <c r="C8" s="432">
        <v>3</v>
      </c>
      <c r="D8" s="432">
        <v>4</v>
      </c>
      <c r="E8" s="459">
        <v>5</v>
      </c>
    </row>
    <row r="9" spans="1:5" x14ac:dyDescent="0.2">
      <c r="A9" s="460"/>
      <c r="B9" s="404"/>
      <c r="C9" s="405"/>
      <c r="D9" s="405"/>
      <c r="E9" s="461"/>
    </row>
    <row r="10" spans="1:5" x14ac:dyDescent="0.2">
      <c r="A10" s="460" t="s">
        <v>351</v>
      </c>
      <c r="B10" s="181"/>
      <c r="C10" s="181" t="s">
        <v>159</v>
      </c>
      <c r="D10" s="181" t="s">
        <v>352</v>
      </c>
      <c r="E10" s="386" t="s">
        <v>353</v>
      </c>
    </row>
    <row r="11" spans="1:5" x14ac:dyDescent="0.2">
      <c r="A11" s="460"/>
      <c r="B11" s="406" t="s">
        <v>158</v>
      </c>
      <c r="C11" s="181" t="s">
        <v>354</v>
      </c>
      <c r="D11" s="181" t="s">
        <v>355</v>
      </c>
      <c r="E11" s="386" t="s">
        <v>356</v>
      </c>
    </row>
    <row r="12" spans="1:5" ht="13.5" thickBot="1" x14ac:dyDescent="0.25">
      <c r="A12" s="462" t="s">
        <v>357</v>
      </c>
      <c r="B12" s="190" t="s">
        <v>181</v>
      </c>
      <c r="C12" s="133" t="s">
        <v>223</v>
      </c>
      <c r="D12" s="133" t="s">
        <v>13</v>
      </c>
      <c r="E12" s="133" t="s">
        <v>498</v>
      </c>
    </row>
    <row r="13" spans="1:5" ht="13.5" thickBot="1" x14ac:dyDescent="0.25">
      <c r="A13" s="463" t="s">
        <v>358</v>
      </c>
      <c r="B13" s="464"/>
      <c r="C13" s="464"/>
      <c r="D13" s="464"/>
      <c r="E13" s="465"/>
    </row>
    <row r="14" spans="1:5" x14ac:dyDescent="0.2">
      <c r="A14" s="265"/>
      <c r="B14" s="231"/>
      <c r="C14" s="232"/>
      <c r="D14" s="232"/>
      <c r="E14" s="233"/>
    </row>
    <row r="15" spans="1:5" x14ac:dyDescent="0.2">
      <c r="A15" s="266" t="s">
        <v>600</v>
      </c>
      <c r="B15" s="234"/>
      <c r="C15" s="221"/>
      <c r="D15" s="221"/>
      <c r="E15" s="218"/>
    </row>
    <row r="16" spans="1:5" x14ac:dyDescent="0.2">
      <c r="A16" s="266"/>
      <c r="B16" s="234"/>
      <c r="C16" s="221"/>
      <c r="D16" s="221"/>
      <c r="E16" s="218"/>
    </row>
    <row r="17" spans="1:5" x14ac:dyDescent="0.2">
      <c r="A17" s="266"/>
      <c r="B17" s="234"/>
      <c r="C17" s="221"/>
      <c r="D17" s="221"/>
      <c r="E17" s="218"/>
    </row>
    <row r="18" spans="1:5" x14ac:dyDescent="0.2">
      <c r="A18" s="266"/>
      <c r="B18" s="234"/>
      <c r="C18" s="221"/>
      <c r="D18" s="221"/>
      <c r="E18" s="218"/>
    </row>
    <row r="19" spans="1:5" x14ac:dyDescent="0.2">
      <c r="A19" s="266"/>
      <c r="B19" s="234"/>
      <c r="C19" s="221"/>
      <c r="D19" s="221"/>
      <c r="E19" s="218"/>
    </row>
    <row r="20" spans="1:5" x14ac:dyDescent="0.2">
      <c r="A20" s="266"/>
      <c r="B20" s="234"/>
      <c r="C20" s="221"/>
      <c r="D20" s="221"/>
      <c r="E20" s="218"/>
    </row>
    <row r="21" spans="1:5" x14ac:dyDescent="0.2">
      <c r="A21" s="266"/>
      <c r="B21" s="234"/>
      <c r="C21" s="221"/>
      <c r="D21" s="221"/>
      <c r="E21" s="218"/>
    </row>
    <row r="22" spans="1:5" x14ac:dyDescent="0.2">
      <c r="A22" s="266"/>
      <c r="B22" s="234"/>
      <c r="C22" s="221"/>
      <c r="D22" s="221"/>
      <c r="E22" s="218"/>
    </row>
    <row r="23" spans="1:5" x14ac:dyDescent="0.2">
      <c r="A23" s="266"/>
      <c r="B23" s="234"/>
      <c r="C23" s="221"/>
      <c r="D23" s="221"/>
      <c r="E23" s="218"/>
    </row>
    <row r="24" spans="1:5" x14ac:dyDescent="0.2">
      <c r="A24" s="266"/>
      <c r="B24" s="234"/>
      <c r="C24" s="221"/>
      <c r="D24" s="221"/>
      <c r="E24" s="218"/>
    </row>
    <row r="25" spans="1:5" x14ac:dyDescent="0.2">
      <c r="A25" s="266"/>
      <c r="B25" s="234"/>
      <c r="C25" s="221"/>
      <c r="D25" s="221"/>
      <c r="E25" s="218"/>
    </row>
    <row r="26" spans="1:5" x14ac:dyDescent="0.2">
      <c r="A26" s="266"/>
      <c r="B26" s="234"/>
      <c r="C26" s="221"/>
      <c r="D26" s="221"/>
      <c r="E26" s="218"/>
    </row>
    <row r="27" spans="1:5" x14ac:dyDescent="0.2">
      <c r="A27" s="266"/>
      <c r="B27" s="234"/>
      <c r="C27" s="221"/>
      <c r="D27" s="221"/>
      <c r="E27" s="218"/>
    </row>
    <row r="28" spans="1:5" x14ac:dyDescent="0.2">
      <c r="A28" s="266"/>
      <c r="B28" s="234"/>
      <c r="C28" s="221"/>
      <c r="D28" s="221"/>
      <c r="E28" s="218"/>
    </row>
    <row r="29" spans="1:5" x14ac:dyDescent="0.2">
      <c r="A29" s="266"/>
      <c r="B29" s="234"/>
      <c r="C29" s="221"/>
      <c r="D29" s="221"/>
      <c r="E29" s="218"/>
    </row>
    <row r="30" spans="1:5" x14ac:dyDescent="0.2">
      <c r="A30" s="266"/>
      <c r="B30" s="234"/>
      <c r="C30" s="221"/>
      <c r="D30" s="221"/>
      <c r="E30" s="218"/>
    </row>
    <row r="31" spans="1:5" x14ac:dyDescent="0.2">
      <c r="A31" s="266"/>
      <c r="B31" s="234"/>
      <c r="C31" s="221"/>
      <c r="D31" s="221"/>
      <c r="E31" s="218"/>
    </row>
    <row r="32" spans="1:5" x14ac:dyDescent="0.2">
      <c r="A32" s="266"/>
      <c r="B32" s="234"/>
      <c r="C32" s="221"/>
      <c r="D32" s="221"/>
      <c r="E32" s="218"/>
    </row>
    <row r="33" spans="1:5" x14ac:dyDescent="0.2">
      <c r="A33" s="266"/>
      <c r="B33" s="234"/>
      <c r="C33" s="221"/>
      <c r="D33" s="221"/>
      <c r="E33" s="218"/>
    </row>
    <row r="34" spans="1:5" x14ac:dyDescent="0.2">
      <c r="A34" s="266"/>
      <c r="B34" s="234"/>
      <c r="C34" s="221"/>
      <c r="D34" s="221"/>
      <c r="E34" s="218"/>
    </row>
    <row r="35" spans="1:5" x14ac:dyDescent="0.2">
      <c r="A35" s="266"/>
      <c r="B35" s="234"/>
      <c r="C35" s="221"/>
      <c r="D35" s="221"/>
      <c r="E35" s="218"/>
    </row>
    <row r="36" spans="1:5" x14ac:dyDescent="0.2">
      <c r="A36" s="266"/>
      <c r="B36" s="234"/>
      <c r="C36" s="221"/>
      <c r="D36" s="221"/>
      <c r="E36" s="218"/>
    </row>
    <row r="37" spans="1:5" x14ac:dyDescent="0.2">
      <c r="A37" s="266"/>
      <c r="B37" s="234"/>
      <c r="C37" s="221"/>
      <c r="D37" s="221"/>
      <c r="E37" s="218"/>
    </row>
    <row r="38" spans="1:5" x14ac:dyDescent="0.2">
      <c r="A38" s="266"/>
      <c r="B38" s="234"/>
      <c r="C38" s="221"/>
      <c r="D38" s="221"/>
      <c r="E38" s="218"/>
    </row>
    <row r="39" spans="1:5" x14ac:dyDescent="0.2">
      <c r="A39" s="266"/>
      <c r="B39" s="234"/>
      <c r="C39" s="221"/>
      <c r="D39" s="221"/>
      <c r="E39" s="218"/>
    </row>
    <row r="40" spans="1:5" x14ac:dyDescent="0.2">
      <c r="A40" s="266"/>
      <c r="B40" s="234"/>
      <c r="C40" s="221"/>
      <c r="D40" s="221"/>
      <c r="E40" s="218"/>
    </row>
    <row r="41" spans="1:5" x14ac:dyDescent="0.2">
      <c r="A41" s="266"/>
      <c r="B41" s="234"/>
      <c r="C41" s="221"/>
      <c r="D41" s="221"/>
      <c r="E41" s="218"/>
    </row>
    <row r="42" spans="1:5" x14ac:dyDescent="0.2">
      <c r="A42" s="266"/>
      <c r="B42" s="234"/>
      <c r="C42" s="221"/>
      <c r="D42" s="221"/>
      <c r="E42" s="218"/>
    </row>
    <row r="43" spans="1:5" x14ac:dyDescent="0.2">
      <c r="A43" s="266"/>
      <c r="B43" s="234"/>
      <c r="C43" s="221"/>
      <c r="D43" s="221"/>
      <c r="E43" s="218"/>
    </row>
    <row r="44" spans="1:5" x14ac:dyDescent="0.2">
      <c r="A44" s="266"/>
      <c r="B44" s="234"/>
      <c r="C44" s="221"/>
      <c r="D44" s="221"/>
      <c r="E44" s="218"/>
    </row>
    <row r="45" spans="1:5" x14ac:dyDescent="0.2">
      <c r="A45" s="266"/>
      <c r="B45" s="234"/>
      <c r="C45" s="221"/>
      <c r="D45" s="221"/>
      <c r="E45" s="218"/>
    </row>
    <row r="46" spans="1:5" x14ac:dyDescent="0.2">
      <c r="A46" s="266"/>
      <c r="B46" s="234"/>
      <c r="C46" s="221"/>
      <c r="D46" s="221"/>
      <c r="E46" s="218"/>
    </row>
    <row r="47" spans="1:5" x14ac:dyDescent="0.2">
      <c r="A47" s="266"/>
      <c r="B47" s="234"/>
      <c r="C47" s="221"/>
      <c r="D47" s="221"/>
      <c r="E47" s="218"/>
    </row>
    <row r="48" spans="1:5" x14ac:dyDescent="0.2">
      <c r="A48" s="266"/>
      <c r="B48" s="234"/>
      <c r="C48" s="221"/>
      <c r="D48" s="221"/>
      <c r="E48" s="218"/>
    </row>
    <row r="49" spans="1:5" x14ac:dyDescent="0.2">
      <c r="A49" s="266"/>
      <c r="B49" s="234"/>
      <c r="C49" s="221"/>
      <c r="D49" s="221"/>
      <c r="E49" s="218"/>
    </row>
    <row r="50" spans="1:5" x14ac:dyDescent="0.2">
      <c r="A50" s="266"/>
      <c r="B50" s="234"/>
      <c r="C50" s="221"/>
      <c r="D50" s="221"/>
      <c r="E50" s="218"/>
    </row>
    <row r="51" spans="1:5" x14ac:dyDescent="0.2">
      <c r="A51" s="266"/>
      <c r="B51" s="234"/>
      <c r="C51" s="221"/>
      <c r="D51" s="221"/>
      <c r="E51" s="218"/>
    </row>
    <row r="52" spans="1:5" x14ac:dyDescent="0.2">
      <c r="A52" s="266"/>
      <c r="B52" s="234"/>
      <c r="C52" s="221"/>
      <c r="D52" s="221"/>
      <c r="E52" s="218"/>
    </row>
    <row r="53" spans="1:5" x14ac:dyDescent="0.2">
      <c r="A53" s="266"/>
      <c r="B53" s="234"/>
      <c r="C53" s="221"/>
      <c r="D53" s="221"/>
      <c r="E53" s="218"/>
    </row>
    <row r="54" spans="1:5" x14ac:dyDescent="0.2">
      <c r="A54" s="266"/>
      <c r="B54" s="234"/>
      <c r="C54" s="221"/>
      <c r="D54" s="221"/>
      <c r="E54" s="218"/>
    </row>
    <row r="55" spans="1:5" x14ac:dyDescent="0.2">
      <c r="A55" s="266"/>
      <c r="B55" s="234"/>
      <c r="C55" s="221"/>
      <c r="D55" s="221"/>
      <c r="E55" s="218"/>
    </row>
    <row r="56" spans="1:5" x14ac:dyDescent="0.2">
      <c r="A56" s="266"/>
      <c r="B56" s="234"/>
      <c r="C56" s="221"/>
      <c r="D56" s="221"/>
      <c r="E56" s="218"/>
    </row>
    <row r="57" spans="1:5" x14ac:dyDescent="0.2">
      <c r="A57" s="266"/>
      <c r="B57" s="234"/>
      <c r="C57" s="221"/>
      <c r="D57" s="221"/>
      <c r="E57" s="218"/>
    </row>
    <row r="58" spans="1:5" x14ac:dyDescent="0.2">
      <c r="A58" s="266"/>
      <c r="B58" s="234"/>
      <c r="C58" s="221"/>
      <c r="D58" s="221"/>
      <c r="E58" s="218"/>
    </row>
    <row r="59" spans="1:5" x14ac:dyDescent="0.2">
      <c r="A59" s="266"/>
      <c r="B59" s="234"/>
      <c r="C59" s="221"/>
      <c r="D59" s="221"/>
      <c r="E59" s="218"/>
    </row>
    <row r="60" spans="1:5" x14ac:dyDescent="0.2">
      <c r="A60" s="266"/>
      <c r="B60" s="234"/>
      <c r="C60" s="221"/>
      <c r="D60" s="221"/>
      <c r="E60" s="218"/>
    </row>
    <row r="61" spans="1:5" x14ac:dyDescent="0.2">
      <c r="A61" s="266"/>
      <c r="B61" s="234"/>
      <c r="C61" s="221"/>
      <c r="D61" s="221"/>
      <c r="E61" s="218"/>
    </row>
    <row r="62" spans="1:5" x14ac:dyDescent="0.2">
      <c r="A62" s="266"/>
      <c r="B62" s="234"/>
      <c r="C62" s="221"/>
      <c r="D62" s="221"/>
      <c r="E62" s="218"/>
    </row>
    <row r="63" spans="1:5" x14ac:dyDescent="0.2">
      <c r="A63" s="266"/>
      <c r="B63" s="234"/>
      <c r="C63" s="221"/>
      <c r="D63" s="221"/>
      <c r="E63" s="218"/>
    </row>
    <row r="64" spans="1:5" x14ac:dyDescent="0.2">
      <c r="A64" s="266"/>
      <c r="B64" s="234"/>
      <c r="C64" s="221"/>
      <c r="D64" s="221"/>
      <c r="E64" s="218"/>
    </row>
    <row r="65" spans="1:5" x14ac:dyDescent="0.2">
      <c r="A65" s="266"/>
      <c r="B65" s="234"/>
      <c r="C65" s="221"/>
      <c r="D65" s="221"/>
      <c r="E65" s="218"/>
    </row>
    <row r="66" spans="1:5" x14ac:dyDescent="0.2">
      <c r="A66" s="266"/>
      <c r="B66" s="234"/>
      <c r="C66" s="221"/>
      <c r="D66" s="221"/>
      <c r="E66" s="218"/>
    </row>
    <row r="67" spans="1:5" x14ac:dyDescent="0.2">
      <c r="A67" s="266"/>
      <c r="B67" s="234"/>
      <c r="C67" s="221"/>
      <c r="D67" s="221"/>
      <c r="E67" s="218"/>
    </row>
    <row r="68" spans="1:5" ht="13.5" thickBot="1" x14ac:dyDescent="0.25">
      <c r="A68" s="491"/>
      <c r="B68" s="492"/>
      <c r="C68" s="221"/>
      <c r="D68" s="221"/>
      <c r="E68" s="218"/>
    </row>
    <row r="69" spans="1:5" ht="13.5" thickBot="1" x14ac:dyDescent="0.25">
      <c r="A69" s="466" t="s">
        <v>525</v>
      </c>
      <c r="B69" s="467" t="s">
        <v>359</v>
      </c>
      <c r="C69" s="468">
        <f>SUM(C14:C68)</f>
        <v>0</v>
      </c>
      <c r="D69" s="468">
        <f>SUM(D14:D68)</f>
        <v>0</v>
      </c>
      <c r="E69" s="468">
        <f>SUM(E14:E68)</f>
        <v>0</v>
      </c>
    </row>
    <row r="70" spans="1:5" x14ac:dyDescent="0.2">
      <c r="A70" s="173"/>
      <c r="B70" s="439"/>
      <c r="C70" s="439"/>
      <c r="D70" s="439"/>
      <c r="E70" s="439"/>
    </row>
    <row r="71" spans="1:5" x14ac:dyDescent="0.2">
      <c r="A71" s="545">
        <v>20</v>
      </c>
      <c r="B71" s="545"/>
      <c r="C71" s="545"/>
      <c r="D71" s="545"/>
      <c r="E71" s="545"/>
    </row>
  </sheetData>
  <mergeCells count="7">
    <mergeCell ref="A71:E71"/>
    <mergeCell ref="A3:D3"/>
    <mergeCell ref="A1:D1"/>
    <mergeCell ref="A2:D2"/>
    <mergeCell ref="A4:D4"/>
    <mergeCell ref="A5:D5"/>
    <mergeCell ref="A7:D7"/>
  </mergeCells>
  <pageMargins left="0.45" right="0.45" top="0.75" bottom="0.75" header="0.3" footer="0.3"/>
  <pageSetup paperSize="5"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
  <sheetViews>
    <sheetView workbookViewId="0"/>
  </sheetViews>
  <sheetFormatPr defaultRowHeight="12.75" x14ac:dyDescent="0.2"/>
  <cols>
    <col min="1" max="16384" width="9.140625" style="327"/>
  </cols>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U3"/>
  <sheetViews>
    <sheetView workbookViewId="0">
      <selection activeCell="A3" sqref="A3"/>
    </sheetView>
  </sheetViews>
  <sheetFormatPr defaultRowHeight="12.75" x14ac:dyDescent="0.2"/>
  <cols>
    <col min="1" max="1" width="10.5703125" customWidth="1"/>
    <col min="2" max="2" width="36.28515625" customWidth="1"/>
    <col min="3" max="21" width="16.7109375" customWidth="1"/>
  </cols>
  <sheetData>
    <row r="1" spans="1:21" ht="51.75" thickTop="1" x14ac:dyDescent="0.2">
      <c r="A1" s="322"/>
      <c r="B1" s="322"/>
      <c r="C1" s="321" t="s">
        <v>531</v>
      </c>
      <c r="D1" s="321" t="s">
        <v>532</v>
      </c>
      <c r="E1" s="321" t="s">
        <v>533</v>
      </c>
      <c r="F1" s="321" t="s">
        <v>534</v>
      </c>
      <c r="G1" s="321" t="s">
        <v>535</v>
      </c>
      <c r="H1" s="321" t="s">
        <v>536</v>
      </c>
      <c r="I1" s="321" t="s">
        <v>537</v>
      </c>
      <c r="J1" s="321" t="s">
        <v>538</v>
      </c>
      <c r="K1" s="321" t="s">
        <v>539</v>
      </c>
      <c r="L1" s="321" t="s">
        <v>540</v>
      </c>
      <c r="M1" s="321" t="s">
        <v>541</v>
      </c>
      <c r="N1" s="321" t="s">
        <v>542</v>
      </c>
      <c r="O1" s="321" t="s">
        <v>543</v>
      </c>
      <c r="P1" s="321" t="s">
        <v>544</v>
      </c>
      <c r="Q1" s="321" t="s">
        <v>428</v>
      </c>
      <c r="R1" s="321" t="s">
        <v>545</v>
      </c>
      <c r="S1" s="321" t="s">
        <v>546</v>
      </c>
      <c r="T1" s="321" t="s">
        <v>547</v>
      </c>
      <c r="U1" s="321" t="s">
        <v>548</v>
      </c>
    </row>
    <row r="2" spans="1:21" ht="13.5" thickBot="1" x14ac:dyDescent="0.25">
      <c r="A2" s="323" t="s">
        <v>568</v>
      </c>
      <c r="B2" s="323" t="s">
        <v>569</v>
      </c>
      <c r="C2" s="324" t="s">
        <v>549</v>
      </c>
      <c r="D2" s="324" t="s">
        <v>550</v>
      </c>
      <c r="E2" s="324" t="s">
        <v>551</v>
      </c>
      <c r="F2" s="324" t="s">
        <v>552</v>
      </c>
      <c r="G2" s="324" t="s">
        <v>553</v>
      </c>
      <c r="H2" s="324" t="s">
        <v>554</v>
      </c>
      <c r="I2" s="325" t="s">
        <v>555</v>
      </c>
      <c r="J2" s="325" t="s">
        <v>556</v>
      </c>
      <c r="K2" s="325" t="s">
        <v>557</v>
      </c>
      <c r="L2" s="325" t="s">
        <v>558</v>
      </c>
      <c r="M2" s="325" t="s">
        <v>559</v>
      </c>
      <c r="N2" s="325" t="s">
        <v>560</v>
      </c>
      <c r="O2" s="325" t="s">
        <v>561</v>
      </c>
      <c r="P2" s="324" t="s">
        <v>562</v>
      </c>
      <c r="Q2" s="324" t="s">
        <v>563</v>
      </c>
      <c r="R2" s="324" t="s">
        <v>564</v>
      </c>
      <c r="S2" s="324" t="s">
        <v>565</v>
      </c>
      <c r="T2" s="324" t="s">
        <v>566</v>
      </c>
      <c r="U2" s="324" t="s">
        <v>567</v>
      </c>
    </row>
    <row r="3" spans="1:21" ht="13.5" thickTop="1" x14ac:dyDescent="0.2">
      <c r="A3">
        <f>+Jurat!C19</f>
        <v>10309</v>
      </c>
      <c r="B3" t="str">
        <f>+Jurat!A9</f>
        <v>GERMAN FARMERS MUTUAL OF SARDIS INSURANCE ASSOCIATION</v>
      </c>
      <c r="C3" s="326">
        <f>+'Pg 2 Assets'!E7</f>
        <v>244186</v>
      </c>
      <c r="D3" s="326">
        <f>+'Pg 2 Assets'!E8</f>
        <v>0</v>
      </c>
      <c r="E3" s="326">
        <f>+'Pg 2 Assets'!E14</f>
        <v>0</v>
      </c>
      <c r="F3" s="326">
        <f>+'Pg 2 Assets'!E17</f>
        <v>0</v>
      </c>
      <c r="G3" s="326">
        <f>+'Pg 2 Assets'!E25</f>
        <v>1327637</v>
      </c>
      <c r="H3" s="326">
        <f>+'Pg 2 Assets'!F25</f>
        <v>1277184</v>
      </c>
      <c r="I3" s="326">
        <f>+'Pg 3 Liab'!C6</f>
        <v>44412</v>
      </c>
      <c r="J3" s="326">
        <f>+'Pg 3 Liab'!C7</f>
        <v>1083</v>
      </c>
      <c r="K3" s="326">
        <f>+I3+J3</f>
        <v>45495</v>
      </c>
      <c r="L3" s="326">
        <f>+'Pg 3 Liab'!C22</f>
        <v>292518</v>
      </c>
      <c r="M3" s="326">
        <f>+'Pg 3 Liab'!C23</f>
        <v>1035119</v>
      </c>
      <c r="N3" s="326">
        <f>+'Pg 3 Liab'!D23</f>
        <v>982581</v>
      </c>
      <c r="O3" s="326">
        <f>+'Pg 4 IS'!C8</f>
        <v>703953</v>
      </c>
      <c r="P3" s="326">
        <f>+'Pg 4 IS'!C11</f>
        <v>515868</v>
      </c>
      <c r="Q3" s="326">
        <f>+'Pg 4 IS'!C13</f>
        <v>249868</v>
      </c>
      <c r="R3" s="326">
        <f>+'Pg 4 IS'!C14+'Pg 4 IS'!C15+'Pg 4 IS'!C16</f>
        <v>259343</v>
      </c>
      <c r="S3" s="326">
        <f>+'Pg 4 IS'!C17</f>
        <v>509211</v>
      </c>
      <c r="T3" s="326">
        <f>+'Pg 4 IS'!C30</f>
        <v>25533</v>
      </c>
      <c r="U3" s="326">
        <f>+'Pg 5 Cash Flow'!C14</f>
        <v>31599</v>
      </c>
    </row>
  </sheetData>
  <sheetProtection password="DAEC"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2"/>
  <sheetViews>
    <sheetView showGridLines="0" zoomScaleNormal="100" zoomScaleSheetLayoutView="100" workbookViewId="0">
      <selection activeCell="F21" sqref="F21"/>
    </sheetView>
  </sheetViews>
  <sheetFormatPr defaultRowHeight="18" customHeight="1" x14ac:dyDescent="0.2"/>
  <cols>
    <col min="1" max="1" width="5.85546875" style="351" customWidth="1"/>
    <col min="2" max="2" width="51.5703125" style="351" customWidth="1"/>
    <col min="3" max="6" width="12" style="176" customWidth="1"/>
    <col min="7" max="16384" width="9.140625" style="176"/>
  </cols>
  <sheetData>
    <row r="1" spans="1:6" ht="18" customHeight="1" x14ac:dyDescent="0.25">
      <c r="A1" s="555" t="s">
        <v>74</v>
      </c>
      <c r="B1" s="555"/>
      <c r="C1" s="555"/>
      <c r="D1" s="555"/>
      <c r="E1" s="555"/>
      <c r="F1" s="332">
        <f>Jurat!G5</f>
        <v>2020</v>
      </c>
    </row>
    <row r="2" spans="1:6" ht="18" customHeight="1" x14ac:dyDescent="0.25">
      <c r="A2" s="557" t="str">
        <f>Jurat!A9</f>
        <v>GERMAN FARMERS MUTUAL OF SARDIS INSURANCE ASSOCIATION</v>
      </c>
      <c r="B2" s="557"/>
      <c r="C2" s="557"/>
      <c r="D2" s="557"/>
      <c r="E2" s="557"/>
      <c r="F2" s="333"/>
    </row>
    <row r="3" spans="1:6" ht="15" x14ac:dyDescent="0.2">
      <c r="A3" s="334"/>
      <c r="B3" s="334"/>
      <c r="C3" s="334"/>
      <c r="D3" s="334"/>
      <c r="E3" s="334"/>
      <c r="F3" s="334"/>
    </row>
    <row r="4" spans="1:6" ht="15.75" x14ac:dyDescent="0.25">
      <c r="A4" s="558" t="s">
        <v>120</v>
      </c>
      <c r="B4" s="558"/>
      <c r="C4" s="558"/>
      <c r="D4" s="558"/>
      <c r="E4" s="558"/>
      <c r="F4" s="335"/>
    </row>
    <row r="5" spans="1:6" ht="36" x14ac:dyDescent="0.2">
      <c r="A5" s="336"/>
      <c r="B5" s="337"/>
      <c r="C5" s="338" t="s">
        <v>0</v>
      </c>
      <c r="D5" s="338" t="s">
        <v>1</v>
      </c>
      <c r="E5" s="338" t="s">
        <v>2</v>
      </c>
      <c r="F5" s="338" t="s">
        <v>3</v>
      </c>
    </row>
    <row r="6" spans="1:6" ht="22.5" customHeight="1" x14ac:dyDescent="0.2">
      <c r="A6" s="339">
        <v>1</v>
      </c>
      <c r="B6" s="340" t="s">
        <v>459</v>
      </c>
      <c r="C6" s="341">
        <f>'Pg 11 D Pt 1 '!G46</f>
        <v>0</v>
      </c>
      <c r="D6" s="341">
        <f>'Pg 9 Nonadmit'!C6</f>
        <v>0</v>
      </c>
      <c r="E6" s="342">
        <f>C6-D6</f>
        <v>0</v>
      </c>
      <c r="F6" s="352"/>
    </row>
    <row r="7" spans="1:6" ht="24.75" x14ac:dyDescent="0.2">
      <c r="A7" s="339">
        <v>2</v>
      </c>
      <c r="B7" s="340" t="s">
        <v>462</v>
      </c>
      <c r="C7" s="341">
        <f>'Pg 12 D Pt 2'!G38</f>
        <v>244186</v>
      </c>
      <c r="D7" s="341">
        <f>'Pg 9 Nonadmit'!C7</f>
        <v>0</v>
      </c>
      <c r="E7" s="342">
        <f t="shared" ref="E7:E25" si="0">C7-D7</f>
        <v>244186</v>
      </c>
      <c r="F7" s="352">
        <v>24167</v>
      </c>
    </row>
    <row r="8" spans="1:6" ht="22.5" customHeight="1" x14ac:dyDescent="0.2">
      <c r="A8" s="339">
        <v>3</v>
      </c>
      <c r="B8" s="340" t="s">
        <v>460</v>
      </c>
      <c r="C8" s="341">
        <f>'Pg 10 RE'!H17</f>
        <v>0</v>
      </c>
      <c r="D8" s="341">
        <f>'Pg 9 Nonadmit'!C8</f>
        <v>0</v>
      </c>
      <c r="E8" s="342">
        <f t="shared" si="0"/>
        <v>0</v>
      </c>
      <c r="F8" s="352"/>
    </row>
    <row r="9" spans="1:6" ht="22.5" customHeight="1" x14ac:dyDescent="0.2">
      <c r="A9" s="339">
        <v>4</v>
      </c>
      <c r="B9" s="340" t="s">
        <v>461</v>
      </c>
      <c r="C9" s="341">
        <f>'Pg 16 Sch E'!E68</f>
        <v>1079050</v>
      </c>
      <c r="D9" s="341">
        <f>'Pg 9 Nonadmit'!C9</f>
        <v>0</v>
      </c>
      <c r="E9" s="342">
        <f t="shared" si="0"/>
        <v>1079050</v>
      </c>
      <c r="F9" s="352">
        <v>1241658</v>
      </c>
    </row>
    <row r="10" spans="1:6" ht="22.5" customHeight="1" x14ac:dyDescent="0.2">
      <c r="A10" s="339">
        <v>5</v>
      </c>
      <c r="B10" s="343" t="s">
        <v>114</v>
      </c>
      <c r="C10" s="352"/>
      <c r="D10" s="341">
        <f>'Pg 9 Nonadmit'!C10</f>
        <v>0</v>
      </c>
      <c r="E10" s="342">
        <f t="shared" si="0"/>
        <v>0</v>
      </c>
      <c r="F10" s="352"/>
    </row>
    <row r="11" spans="1:6" ht="22.5" customHeight="1" x14ac:dyDescent="0.2">
      <c r="A11" s="339">
        <v>6</v>
      </c>
      <c r="B11" s="343" t="s">
        <v>5</v>
      </c>
      <c r="C11" s="352"/>
      <c r="D11" s="341">
        <f>'Pg 9 Nonadmit'!C11</f>
        <v>0</v>
      </c>
      <c r="E11" s="342">
        <f t="shared" si="0"/>
        <v>0</v>
      </c>
      <c r="F11" s="352"/>
    </row>
    <row r="12" spans="1:6" ht="22.5" customHeight="1" x14ac:dyDescent="0.2">
      <c r="A12" s="339">
        <v>7</v>
      </c>
      <c r="B12" s="343" t="s">
        <v>6</v>
      </c>
      <c r="C12" s="342">
        <f>SUM(C6:C11)</f>
        <v>1323236</v>
      </c>
      <c r="D12" s="342">
        <f>SUM(D6:D11)</f>
        <v>0</v>
      </c>
      <c r="E12" s="342">
        <f t="shared" si="0"/>
        <v>1323236</v>
      </c>
      <c r="F12" s="342">
        <f>SUM(F6:F11)</f>
        <v>1265825</v>
      </c>
    </row>
    <row r="13" spans="1:6" ht="22.5" customHeight="1" x14ac:dyDescent="0.2">
      <c r="A13" s="339">
        <v>8</v>
      </c>
      <c r="B13" s="343" t="s">
        <v>7</v>
      </c>
      <c r="C13" s="352">
        <v>112</v>
      </c>
      <c r="D13" s="341">
        <f>'Pg 9 Nonadmit'!C13</f>
        <v>0</v>
      </c>
      <c r="E13" s="342">
        <f t="shared" si="0"/>
        <v>112</v>
      </c>
      <c r="F13" s="352">
        <v>979</v>
      </c>
    </row>
    <row r="14" spans="1:6" ht="25.5" x14ac:dyDescent="0.2">
      <c r="A14" s="339">
        <v>9.1</v>
      </c>
      <c r="B14" s="343" t="s">
        <v>115</v>
      </c>
      <c r="C14" s="352"/>
      <c r="D14" s="341">
        <f>'Pg 9 Nonadmit'!C14</f>
        <v>0</v>
      </c>
      <c r="E14" s="342">
        <f t="shared" si="0"/>
        <v>0</v>
      </c>
      <c r="F14" s="352"/>
    </row>
    <row r="15" spans="1:6" ht="25.5" x14ac:dyDescent="0.2">
      <c r="A15" s="339">
        <v>9.1999999999999993</v>
      </c>
      <c r="B15" s="340" t="s">
        <v>485</v>
      </c>
      <c r="C15" s="352"/>
      <c r="D15" s="341">
        <f>'Pg 9 Nonadmit'!C15</f>
        <v>0</v>
      </c>
      <c r="E15" s="342">
        <f t="shared" si="0"/>
        <v>0</v>
      </c>
      <c r="F15" s="352"/>
    </row>
    <row r="16" spans="1:6" ht="22.5" customHeight="1" x14ac:dyDescent="0.2">
      <c r="A16" s="339">
        <v>9.3000000000000007</v>
      </c>
      <c r="B16" s="343" t="s">
        <v>117</v>
      </c>
      <c r="C16" s="352"/>
      <c r="D16" s="341">
        <f>'Pg 9 Nonadmit'!C16</f>
        <v>0</v>
      </c>
      <c r="E16" s="342">
        <f t="shared" si="0"/>
        <v>0</v>
      </c>
      <c r="F16" s="352"/>
    </row>
    <row r="17" spans="1:6" ht="22.5" customHeight="1" x14ac:dyDescent="0.2">
      <c r="A17" s="339">
        <v>10.1</v>
      </c>
      <c r="B17" s="343" t="s">
        <v>118</v>
      </c>
      <c r="C17" s="352"/>
      <c r="D17" s="341">
        <f>'Pg 9 Nonadmit'!C17</f>
        <v>0</v>
      </c>
      <c r="E17" s="342">
        <f t="shared" si="0"/>
        <v>0</v>
      </c>
      <c r="F17" s="352"/>
    </row>
    <row r="18" spans="1:6" ht="22.5" customHeight="1" x14ac:dyDescent="0.2">
      <c r="A18" s="339">
        <v>10.199999999999999</v>
      </c>
      <c r="B18" s="343" t="s">
        <v>119</v>
      </c>
      <c r="C18" s="352"/>
      <c r="D18" s="341">
        <f>'Pg 9 Nonadmit'!C18</f>
        <v>0</v>
      </c>
      <c r="E18" s="342">
        <f t="shared" si="0"/>
        <v>0</v>
      </c>
      <c r="F18" s="352">
        <v>0</v>
      </c>
    </row>
    <row r="19" spans="1:6" ht="22.5" customHeight="1" x14ac:dyDescent="0.2">
      <c r="A19" s="339">
        <v>11.1</v>
      </c>
      <c r="B19" s="340" t="s">
        <v>151</v>
      </c>
      <c r="C19" s="352"/>
      <c r="D19" s="341">
        <f>'Pg 9 Nonadmit'!C19</f>
        <v>0</v>
      </c>
      <c r="E19" s="342">
        <f t="shared" si="0"/>
        <v>0</v>
      </c>
      <c r="F19" s="352"/>
    </row>
    <row r="20" spans="1:6" ht="22.5" customHeight="1" x14ac:dyDescent="0.2">
      <c r="A20" s="339">
        <v>11.2</v>
      </c>
      <c r="B20" s="343" t="s">
        <v>8</v>
      </c>
      <c r="C20" s="352"/>
      <c r="D20" s="341">
        <f>'Pg 9 Nonadmit'!C20</f>
        <v>0</v>
      </c>
      <c r="E20" s="342">
        <f t="shared" si="0"/>
        <v>0</v>
      </c>
      <c r="F20" s="352"/>
    </row>
    <row r="21" spans="1:6" ht="22.5" customHeight="1" x14ac:dyDescent="0.2">
      <c r="A21" s="339">
        <v>12</v>
      </c>
      <c r="B21" s="343" t="s">
        <v>9</v>
      </c>
      <c r="C21" s="352">
        <v>2991</v>
      </c>
      <c r="D21" s="341">
        <f>'Pg 9 Nonadmit'!C21</f>
        <v>2991</v>
      </c>
      <c r="E21" s="342">
        <f t="shared" si="0"/>
        <v>0</v>
      </c>
      <c r="F21" s="352"/>
    </row>
    <row r="22" spans="1:6" ht="22.5" customHeight="1" x14ac:dyDescent="0.2">
      <c r="A22" s="339">
        <v>13</v>
      </c>
      <c r="B22" s="343" t="s">
        <v>112</v>
      </c>
      <c r="C22" s="352"/>
      <c r="D22" s="341">
        <f>'Pg 9 Nonadmit'!C22</f>
        <v>0</v>
      </c>
      <c r="E22" s="342">
        <f t="shared" si="0"/>
        <v>0</v>
      </c>
      <c r="F22" s="352"/>
    </row>
    <row r="23" spans="1:6" ht="22.5" customHeight="1" x14ac:dyDescent="0.2">
      <c r="A23" s="339">
        <v>14</v>
      </c>
      <c r="B23" s="343" t="s">
        <v>10</v>
      </c>
      <c r="C23" s="352">
        <v>4289</v>
      </c>
      <c r="D23" s="341">
        <f>'Pg 9 Nonadmit'!C23</f>
        <v>0</v>
      </c>
      <c r="E23" s="342">
        <f t="shared" si="0"/>
        <v>4289</v>
      </c>
      <c r="F23" s="352">
        <v>10380</v>
      </c>
    </row>
    <row r="24" spans="1:6" ht="22.5" customHeight="1" x14ac:dyDescent="0.2">
      <c r="A24" s="339">
        <v>15</v>
      </c>
      <c r="B24" s="343" t="s">
        <v>11</v>
      </c>
      <c r="C24" s="341">
        <f>C31</f>
        <v>0</v>
      </c>
      <c r="D24" s="341">
        <f>D31</f>
        <v>0</v>
      </c>
      <c r="E24" s="341">
        <f t="shared" si="0"/>
        <v>0</v>
      </c>
      <c r="F24" s="341">
        <f>F31</f>
        <v>0</v>
      </c>
    </row>
    <row r="25" spans="1:6" ht="22.5" customHeight="1" x14ac:dyDescent="0.2">
      <c r="A25" s="339">
        <v>16</v>
      </c>
      <c r="B25" s="343" t="s">
        <v>73</v>
      </c>
      <c r="C25" s="342">
        <f>SUM(C12:C24)</f>
        <v>1330628</v>
      </c>
      <c r="D25" s="342">
        <f>SUM(D12:D24)</f>
        <v>2991</v>
      </c>
      <c r="E25" s="342">
        <f t="shared" si="0"/>
        <v>1327637</v>
      </c>
      <c r="F25" s="342">
        <f>SUM(F12:F24)</f>
        <v>1277184</v>
      </c>
    </row>
    <row r="26" spans="1:6" ht="22.5" customHeight="1" x14ac:dyDescent="0.2">
      <c r="A26" s="344"/>
      <c r="B26" s="343" t="s">
        <v>129</v>
      </c>
      <c r="C26" s="345"/>
      <c r="D26" s="345"/>
      <c r="E26" s="345"/>
      <c r="F26" s="346"/>
    </row>
    <row r="27" spans="1:6" ht="22.5" customHeight="1" x14ac:dyDescent="0.2">
      <c r="A27" s="339">
        <v>1501</v>
      </c>
      <c r="B27" s="353"/>
      <c r="C27" s="352"/>
      <c r="D27" s="352"/>
      <c r="E27" s="342">
        <f>C27-D27</f>
        <v>0</v>
      </c>
      <c r="F27" s="352"/>
    </row>
    <row r="28" spans="1:6" ht="22.5" customHeight="1" x14ac:dyDescent="0.2">
      <c r="A28" s="339">
        <v>1502</v>
      </c>
      <c r="B28" s="353"/>
      <c r="C28" s="352"/>
      <c r="D28" s="352"/>
      <c r="E28" s="342">
        <f>C28-D28</f>
        <v>0</v>
      </c>
      <c r="F28" s="352"/>
    </row>
    <row r="29" spans="1:6" ht="22.5" customHeight="1" x14ac:dyDescent="0.2">
      <c r="A29" s="347">
        <v>1503</v>
      </c>
      <c r="B29" s="353"/>
      <c r="C29" s="352"/>
      <c r="D29" s="352"/>
      <c r="E29" s="342">
        <f>C29-D29</f>
        <v>0</v>
      </c>
      <c r="F29" s="352"/>
    </row>
    <row r="30" spans="1:6" ht="22.5" customHeight="1" x14ac:dyDescent="0.2">
      <c r="A30" s="348">
        <v>1598</v>
      </c>
      <c r="B30" s="349" t="s">
        <v>489</v>
      </c>
      <c r="C30" s="341">
        <f>'Pg 18 Overflow'!C9</f>
        <v>0</v>
      </c>
      <c r="D30" s="341">
        <f>'Pg 18 Overflow'!D9</f>
        <v>0</v>
      </c>
      <c r="E30" s="341">
        <f>C30-D30</f>
        <v>0</v>
      </c>
      <c r="F30" s="341">
        <f>'Pg 18 Overflow'!F9</f>
        <v>0</v>
      </c>
    </row>
    <row r="31" spans="1:6" ht="22.5" customHeight="1" x14ac:dyDescent="0.2">
      <c r="A31" s="350">
        <v>1599</v>
      </c>
      <c r="B31" s="349" t="s">
        <v>420</v>
      </c>
      <c r="C31" s="341">
        <f>SUM(C27:C30)</f>
        <v>0</v>
      </c>
      <c r="D31" s="341">
        <f>SUM(D27:D30)</f>
        <v>0</v>
      </c>
      <c r="E31" s="341">
        <f>C31-D31</f>
        <v>0</v>
      </c>
      <c r="F31" s="341">
        <f>SUM(F27:F30)</f>
        <v>0</v>
      </c>
    </row>
    <row r="32" spans="1:6" ht="18" customHeight="1" x14ac:dyDescent="0.2">
      <c r="A32" s="556">
        <v>2</v>
      </c>
      <c r="B32" s="556"/>
      <c r="C32" s="556"/>
      <c r="D32" s="556"/>
      <c r="E32" s="556"/>
      <c r="F32" s="556"/>
    </row>
  </sheetData>
  <sheetProtection password="DAEC" sheet="1"/>
  <mergeCells count="4">
    <mergeCell ref="A1:E1"/>
    <mergeCell ref="A32:F32"/>
    <mergeCell ref="A2:E2"/>
    <mergeCell ref="A4:E4"/>
  </mergeCells>
  <pageMargins left="0" right="0" top="0" bottom="0.25" header="0.3" footer="0.3"/>
  <pageSetup paperSize="5" orientation="portrait" r:id="rId1"/>
  <ignoredErrors>
    <ignoredError sqref="E12"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31"/>
  <sheetViews>
    <sheetView showGridLines="0" zoomScaleNormal="100" workbookViewId="0">
      <selection activeCell="C10" sqref="C10"/>
    </sheetView>
  </sheetViews>
  <sheetFormatPr defaultRowHeight="18" customHeight="1" x14ac:dyDescent="0.2"/>
  <cols>
    <col min="1" max="1" width="6.140625" style="4" bestFit="1" customWidth="1"/>
    <col min="2" max="2" width="60.7109375" style="4" customWidth="1"/>
    <col min="3" max="4" width="12" customWidth="1"/>
  </cols>
  <sheetData>
    <row r="1" spans="1:4" ht="18" customHeight="1" x14ac:dyDescent="0.25">
      <c r="A1" s="559" t="s">
        <v>74</v>
      </c>
      <c r="B1" s="559"/>
      <c r="C1" s="559"/>
      <c r="D1" s="244">
        <f>Jurat!G5</f>
        <v>2020</v>
      </c>
    </row>
    <row r="2" spans="1:4" ht="18" customHeight="1" x14ac:dyDescent="0.25">
      <c r="A2" s="561" t="str">
        <f>Jurat!A9</f>
        <v>GERMAN FARMERS MUTUAL OF SARDIS INSURANCE ASSOCIATION</v>
      </c>
      <c r="B2" s="561"/>
      <c r="C2" s="561"/>
      <c r="D2" s="316"/>
    </row>
    <row r="3" spans="1:4" ht="18" customHeight="1" x14ac:dyDescent="0.2">
      <c r="A3" s="247"/>
      <c r="B3" s="319"/>
      <c r="C3" s="319"/>
      <c r="D3" s="319"/>
    </row>
    <row r="4" spans="1:4" ht="18" customHeight="1" x14ac:dyDescent="0.25">
      <c r="A4" s="562" t="s">
        <v>122</v>
      </c>
      <c r="B4" s="562"/>
      <c r="C4" s="562"/>
      <c r="D4" s="318"/>
    </row>
    <row r="5" spans="1:4" ht="36" customHeight="1" x14ac:dyDescent="0.2">
      <c r="A5" s="2"/>
      <c r="B5" s="3"/>
      <c r="C5" s="33" t="s">
        <v>13</v>
      </c>
      <c r="D5" s="33" t="s">
        <v>14</v>
      </c>
    </row>
    <row r="6" spans="1:4" ht="22.5" customHeight="1" x14ac:dyDescent="0.2">
      <c r="A6" s="2">
        <v>1</v>
      </c>
      <c r="B6" s="38" t="s">
        <v>467</v>
      </c>
      <c r="C6" s="238">
        <f>'Pg 8 Losses'!F47</f>
        <v>44412</v>
      </c>
      <c r="D6" s="352">
        <v>54712</v>
      </c>
    </row>
    <row r="7" spans="1:4" ht="22.5" customHeight="1" x14ac:dyDescent="0.2">
      <c r="A7" s="2">
        <v>2</v>
      </c>
      <c r="B7" s="38" t="s">
        <v>468</v>
      </c>
      <c r="C7" s="238">
        <f>'Pg 8 Losses'!E47</f>
        <v>1083</v>
      </c>
      <c r="D7" s="352">
        <v>1233</v>
      </c>
    </row>
    <row r="8" spans="1:4" ht="22.5" customHeight="1" x14ac:dyDescent="0.2">
      <c r="A8" s="2">
        <v>3</v>
      </c>
      <c r="B8" s="32" t="s">
        <v>126</v>
      </c>
      <c r="C8" s="352" t="s">
        <v>82</v>
      </c>
      <c r="D8" s="352" t="s">
        <v>82</v>
      </c>
    </row>
    <row r="9" spans="1:4" ht="22.5" customHeight="1" x14ac:dyDescent="0.2">
      <c r="A9" s="2">
        <v>4</v>
      </c>
      <c r="B9" s="32" t="s">
        <v>15</v>
      </c>
      <c r="C9" s="352">
        <v>433</v>
      </c>
      <c r="D9" s="352">
        <v>1598</v>
      </c>
    </row>
    <row r="10" spans="1:4" ht="22.5" customHeight="1" x14ac:dyDescent="0.2">
      <c r="A10" s="2">
        <v>5</v>
      </c>
      <c r="B10" s="38" t="s">
        <v>150</v>
      </c>
      <c r="C10" s="352">
        <v>1750</v>
      </c>
      <c r="D10" s="352">
        <v>1874</v>
      </c>
    </row>
    <row r="11" spans="1:4" ht="25.5" x14ac:dyDescent="0.2">
      <c r="A11" s="2">
        <v>6</v>
      </c>
      <c r="B11" s="474" t="s">
        <v>463</v>
      </c>
      <c r="C11" s="352">
        <v>4174</v>
      </c>
      <c r="D11" s="352">
        <v>3428</v>
      </c>
    </row>
    <row r="12" spans="1:4" ht="22.5" customHeight="1" x14ac:dyDescent="0.2">
      <c r="A12" s="2">
        <v>7</v>
      </c>
      <c r="B12" s="32" t="s">
        <v>16</v>
      </c>
      <c r="C12" s="352"/>
      <c r="D12" s="352"/>
    </row>
    <row r="13" spans="1:4" ht="22.5" customHeight="1" x14ac:dyDescent="0.2">
      <c r="A13" s="2">
        <v>8</v>
      </c>
      <c r="B13" s="32" t="s">
        <v>124</v>
      </c>
      <c r="C13" s="352"/>
      <c r="D13" s="352"/>
    </row>
    <row r="14" spans="1:4" ht="22.5" customHeight="1" x14ac:dyDescent="0.2">
      <c r="A14" s="2">
        <v>9</v>
      </c>
      <c r="B14" s="32" t="s">
        <v>127</v>
      </c>
      <c r="C14" s="352">
        <v>219536</v>
      </c>
      <c r="D14" s="352">
        <v>211705</v>
      </c>
    </row>
    <row r="15" spans="1:4" ht="22.5" customHeight="1" x14ac:dyDescent="0.2">
      <c r="A15" s="2">
        <v>10</v>
      </c>
      <c r="B15" s="32" t="s">
        <v>17</v>
      </c>
      <c r="C15" s="352"/>
      <c r="D15" s="352"/>
    </row>
    <row r="16" spans="1:4" ht="22.5" customHeight="1" x14ac:dyDescent="0.2">
      <c r="A16" s="2">
        <v>11</v>
      </c>
      <c r="B16" s="32" t="s">
        <v>128</v>
      </c>
      <c r="C16" s="352">
        <v>14878</v>
      </c>
      <c r="D16" s="352">
        <v>14101</v>
      </c>
    </row>
    <row r="17" spans="1:4" ht="22.5" customHeight="1" x14ac:dyDescent="0.2">
      <c r="A17" s="2">
        <v>12</v>
      </c>
      <c r="B17" s="32" t="s">
        <v>18</v>
      </c>
      <c r="C17" s="352"/>
      <c r="D17" s="352"/>
    </row>
    <row r="18" spans="1:4" ht="22.5" customHeight="1" x14ac:dyDescent="0.2">
      <c r="A18" s="2">
        <v>13</v>
      </c>
      <c r="B18" s="32" t="s">
        <v>19</v>
      </c>
      <c r="C18" s="352"/>
      <c r="D18" s="352"/>
    </row>
    <row r="19" spans="1:4" ht="22.5" customHeight="1" x14ac:dyDescent="0.2">
      <c r="A19" s="2">
        <v>14</v>
      </c>
      <c r="B19" s="32" t="s">
        <v>123</v>
      </c>
      <c r="C19" s="352"/>
      <c r="D19" s="352"/>
    </row>
    <row r="20" spans="1:4" ht="22.5" customHeight="1" x14ac:dyDescent="0.2">
      <c r="A20" s="2">
        <v>15</v>
      </c>
      <c r="B20" s="32" t="s">
        <v>20</v>
      </c>
      <c r="C20" s="352">
        <v>6252</v>
      </c>
      <c r="D20" s="352">
        <v>5952</v>
      </c>
    </row>
    <row r="21" spans="1:4" ht="22.5" customHeight="1" x14ac:dyDescent="0.2">
      <c r="A21" s="2">
        <v>16</v>
      </c>
      <c r="B21" s="32" t="s">
        <v>21</v>
      </c>
      <c r="C21" s="238">
        <f>C30</f>
        <v>0</v>
      </c>
      <c r="D21" s="238">
        <f>D30</f>
        <v>0</v>
      </c>
    </row>
    <row r="22" spans="1:4" ht="22.5" customHeight="1" x14ac:dyDescent="0.2">
      <c r="A22" s="2">
        <v>17</v>
      </c>
      <c r="B22" s="32" t="s">
        <v>22</v>
      </c>
      <c r="C22" s="35">
        <f>SUM(C6:C21)</f>
        <v>292518</v>
      </c>
      <c r="D22" s="35">
        <f>SUM(D6:D21)</f>
        <v>294603</v>
      </c>
    </row>
    <row r="23" spans="1:4" ht="22.5" customHeight="1" x14ac:dyDescent="0.2">
      <c r="A23" s="2">
        <v>18</v>
      </c>
      <c r="B23" s="32" t="s">
        <v>23</v>
      </c>
      <c r="C23" s="35">
        <f>'Pg 4 IS'!C40</f>
        <v>1035119</v>
      </c>
      <c r="D23" s="35">
        <f>'Pg 2 Assets'!F25-'Pg 3 Liab'!D22</f>
        <v>982581</v>
      </c>
    </row>
    <row r="24" spans="1:4" ht="22.5" customHeight="1" x14ac:dyDescent="0.2">
      <c r="A24" s="2">
        <v>19</v>
      </c>
      <c r="B24" s="32" t="s">
        <v>140</v>
      </c>
      <c r="C24" s="35">
        <f>C22+C23</f>
        <v>1327637</v>
      </c>
      <c r="D24" s="35">
        <f>D22+D23</f>
        <v>1277184</v>
      </c>
    </row>
    <row r="25" spans="1:4" ht="22.5" customHeight="1" x14ac:dyDescent="0.2">
      <c r="A25" s="2"/>
      <c r="B25" s="38" t="s">
        <v>523</v>
      </c>
      <c r="C25" s="36"/>
      <c r="D25" s="37"/>
    </row>
    <row r="26" spans="1:4" ht="22.5" customHeight="1" x14ac:dyDescent="0.2">
      <c r="A26" s="275">
        <v>1601</v>
      </c>
      <c r="B26" s="353"/>
      <c r="C26" s="352" t="s">
        <v>82</v>
      </c>
      <c r="D26" s="352" t="s">
        <v>82</v>
      </c>
    </row>
    <row r="27" spans="1:4" ht="22.5" customHeight="1" x14ac:dyDescent="0.2">
      <c r="A27" s="275">
        <v>1602</v>
      </c>
      <c r="B27" s="353"/>
      <c r="C27" s="352"/>
      <c r="D27" s="352"/>
    </row>
    <row r="28" spans="1:4" ht="22.5" customHeight="1" x14ac:dyDescent="0.2">
      <c r="A28" s="275">
        <v>1603</v>
      </c>
      <c r="B28" s="353"/>
      <c r="C28" s="352"/>
      <c r="D28" s="352"/>
    </row>
    <row r="29" spans="1:4" ht="22.5" customHeight="1" x14ac:dyDescent="0.2">
      <c r="A29" s="275">
        <v>1698</v>
      </c>
      <c r="B29" s="241" t="s">
        <v>489</v>
      </c>
      <c r="C29" s="238">
        <f>'Pg 18 Overflow'!C15</f>
        <v>0</v>
      </c>
      <c r="D29" s="238">
        <f>'Pg 18 Overflow'!D15</f>
        <v>0</v>
      </c>
    </row>
    <row r="30" spans="1:4" ht="22.5" customHeight="1" x14ac:dyDescent="0.2">
      <c r="A30" s="275">
        <v>1699</v>
      </c>
      <c r="B30" s="241" t="s">
        <v>420</v>
      </c>
      <c r="C30" s="238">
        <f>SUM(C26:C29)</f>
        <v>0</v>
      </c>
      <c r="D30" s="238">
        <f>SUM(D26:D29)</f>
        <v>0</v>
      </c>
    </row>
    <row r="31" spans="1:4" ht="18" customHeight="1" x14ac:dyDescent="0.2">
      <c r="A31" s="560">
        <v>3</v>
      </c>
      <c r="B31" s="560"/>
      <c r="C31" s="560"/>
      <c r="D31" s="560"/>
    </row>
  </sheetData>
  <sheetProtection password="DAEC" sheet="1"/>
  <mergeCells count="4">
    <mergeCell ref="A1:C1"/>
    <mergeCell ref="A31:D31"/>
    <mergeCell ref="A2:C2"/>
    <mergeCell ref="A4:C4"/>
  </mergeCells>
  <pageMargins left="0.7" right="0.7" top="0.75" bottom="0.75" header="0.3" footer="0.3"/>
  <pageSetup paperSize="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54"/>
  <sheetViews>
    <sheetView showGridLines="0" zoomScaleNormal="100" zoomScaleSheetLayoutView="70" workbookViewId="0">
      <selection activeCell="C47" sqref="C47"/>
    </sheetView>
  </sheetViews>
  <sheetFormatPr defaultRowHeight="18" customHeight="1" x14ac:dyDescent="0.2"/>
  <cols>
    <col min="1" max="1" width="6.140625" style="4" bestFit="1" customWidth="1"/>
    <col min="2" max="2" width="60.7109375" style="4" customWidth="1"/>
    <col min="3" max="4" width="14.7109375" customWidth="1"/>
  </cols>
  <sheetData>
    <row r="1" spans="1:4" ht="18" customHeight="1" x14ac:dyDescent="0.25">
      <c r="A1" s="559" t="s">
        <v>74</v>
      </c>
      <c r="B1" s="559"/>
      <c r="C1" s="559"/>
      <c r="D1" s="244">
        <f>Jurat!G5</f>
        <v>2020</v>
      </c>
    </row>
    <row r="2" spans="1:4" ht="18" customHeight="1" x14ac:dyDescent="0.25">
      <c r="A2" s="561" t="str">
        <f>Jurat!A9</f>
        <v>GERMAN FARMERS MUTUAL OF SARDIS INSURANCE ASSOCIATION</v>
      </c>
      <c r="B2" s="561"/>
      <c r="C2" s="561"/>
      <c r="D2" s="316"/>
    </row>
    <row r="3" spans="1:4" ht="18" customHeight="1" x14ac:dyDescent="0.25">
      <c r="A3" s="562" t="s">
        <v>141</v>
      </c>
      <c r="B3" s="562"/>
      <c r="C3" s="562"/>
      <c r="D3" s="245"/>
    </row>
    <row r="4" spans="1:4" ht="25.5" customHeight="1" x14ac:dyDescent="0.2">
      <c r="A4" s="2"/>
      <c r="B4" s="3"/>
      <c r="C4" s="34" t="s">
        <v>13</v>
      </c>
      <c r="D4" s="34" t="s">
        <v>14</v>
      </c>
    </row>
    <row r="5" spans="1:4" ht="15.75" customHeight="1" x14ac:dyDescent="0.25">
      <c r="A5" s="2"/>
      <c r="B5" s="31" t="s">
        <v>143</v>
      </c>
      <c r="C5" s="36"/>
      <c r="D5" s="37"/>
    </row>
    <row r="6" spans="1:4" ht="15.75" customHeight="1" x14ac:dyDescent="0.2">
      <c r="A6" s="2">
        <v>1.1000000000000001</v>
      </c>
      <c r="B6" s="38" t="s">
        <v>153</v>
      </c>
      <c r="C6" s="352">
        <v>711547</v>
      </c>
      <c r="D6" s="352">
        <v>662716</v>
      </c>
    </row>
    <row r="7" spans="1:4" ht="15.75" customHeight="1" x14ac:dyDescent="0.2">
      <c r="A7" s="2">
        <v>1.2</v>
      </c>
      <c r="B7" s="38" t="s">
        <v>154</v>
      </c>
      <c r="C7" s="352">
        <v>7594</v>
      </c>
      <c r="D7" s="352">
        <v>7716</v>
      </c>
    </row>
    <row r="8" spans="1:4" ht="15.75" customHeight="1" x14ac:dyDescent="0.2">
      <c r="A8" s="2">
        <v>1.3</v>
      </c>
      <c r="B8" s="38" t="s">
        <v>156</v>
      </c>
      <c r="C8" s="35">
        <f>C6-C7</f>
        <v>703953</v>
      </c>
      <c r="D8" s="35">
        <f>D6-D7</f>
        <v>655000</v>
      </c>
    </row>
    <row r="9" spans="1:4" ht="15.75" customHeight="1" x14ac:dyDescent="0.2">
      <c r="A9" s="2">
        <v>1.4</v>
      </c>
      <c r="B9" s="38" t="s">
        <v>470</v>
      </c>
      <c r="C9" s="238">
        <f>'Pg 15 GI'!E19</f>
        <v>188085</v>
      </c>
      <c r="D9" s="352">
        <v>171161</v>
      </c>
    </row>
    <row r="10" spans="1:4" ht="24.75" x14ac:dyDescent="0.2">
      <c r="A10" s="2">
        <v>1.5</v>
      </c>
      <c r="B10" s="38" t="s">
        <v>471</v>
      </c>
      <c r="C10" s="238">
        <f>'Pg 15 GI'!F19</f>
        <v>0</v>
      </c>
      <c r="D10" s="352">
        <v>0</v>
      </c>
    </row>
    <row r="11" spans="1:4" ht="15.75" customHeight="1" x14ac:dyDescent="0.2">
      <c r="A11" s="2">
        <v>1.6</v>
      </c>
      <c r="B11" s="38" t="s">
        <v>155</v>
      </c>
      <c r="C11" s="35">
        <f>C8-C9+C10</f>
        <v>515868</v>
      </c>
      <c r="D11" s="35">
        <f>D8-D9+D10</f>
        <v>483839</v>
      </c>
    </row>
    <row r="12" spans="1:4" ht="15.75" customHeight="1" x14ac:dyDescent="0.25">
      <c r="A12" s="2"/>
      <c r="B12" s="31" t="s">
        <v>144</v>
      </c>
      <c r="C12" s="36"/>
      <c r="D12" s="37"/>
    </row>
    <row r="13" spans="1:4" ht="15.75" customHeight="1" x14ac:dyDescent="0.2">
      <c r="A13" s="2">
        <v>2</v>
      </c>
      <c r="B13" s="38" t="s">
        <v>469</v>
      </c>
      <c r="C13" s="238">
        <f>'Pg 8 Losses'!F25</f>
        <v>249868</v>
      </c>
      <c r="D13" s="352">
        <v>233908</v>
      </c>
    </row>
    <row r="14" spans="1:4" ht="15.75" customHeight="1" x14ac:dyDescent="0.2">
      <c r="A14" s="2">
        <v>3</v>
      </c>
      <c r="B14" s="38" t="s">
        <v>472</v>
      </c>
      <c r="C14" s="238">
        <f>'Pg 6 Expenses'!C35</f>
        <v>15070</v>
      </c>
      <c r="D14" s="352">
        <v>14800</v>
      </c>
    </row>
    <row r="15" spans="1:4" ht="15.75" customHeight="1" x14ac:dyDescent="0.2">
      <c r="A15" s="2">
        <v>4</v>
      </c>
      <c r="B15" s="38" t="s">
        <v>473</v>
      </c>
      <c r="C15" s="35">
        <f>'Pg 6 Expenses'!C45-C14</f>
        <v>244273</v>
      </c>
      <c r="D15" s="352">
        <v>232106</v>
      </c>
    </row>
    <row r="16" spans="1:4" ht="15.75" customHeight="1" x14ac:dyDescent="0.2">
      <c r="A16" s="2">
        <v>5</v>
      </c>
      <c r="B16" s="38" t="s">
        <v>24</v>
      </c>
      <c r="C16" s="238">
        <f>C45</f>
        <v>0</v>
      </c>
      <c r="D16" s="238">
        <f>D45</f>
        <v>0</v>
      </c>
    </row>
    <row r="17" spans="1:4" ht="15.75" customHeight="1" x14ac:dyDescent="0.2">
      <c r="A17" s="2">
        <v>6</v>
      </c>
      <c r="B17" s="32" t="s">
        <v>25</v>
      </c>
      <c r="C17" s="35">
        <f>C13+C14+C15+C16</f>
        <v>509211</v>
      </c>
      <c r="D17" s="35">
        <f>D13+D14+D15+D16</f>
        <v>480814</v>
      </c>
    </row>
    <row r="18" spans="1:4" ht="15.75" customHeight="1" x14ac:dyDescent="0.2">
      <c r="A18" s="2">
        <v>7</v>
      </c>
      <c r="B18" s="32" t="s">
        <v>26</v>
      </c>
      <c r="C18" s="35">
        <f>C11-C17</f>
        <v>6657</v>
      </c>
      <c r="D18" s="35">
        <f>D11-D17</f>
        <v>3025</v>
      </c>
    </row>
    <row r="19" spans="1:4" ht="15.75" customHeight="1" x14ac:dyDescent="0.25">
      <c r="A19" s="2"/>
      <c r="B19" s="31" t="s">
        <v>145</v>
      </c>
      <c r="C19" s="36"/>
      <c r="D19" s="37"/>
    </row>
    <row r="20" spans="1:4" ht="15.75" customHeight="1" x14ac:dyDescent="0.2">
      <c r="A20" s="2">
        <v>8</v>
      </c>
      <c r="B20" s="32" t="s">
        <v>27</v>
      </c>
      <c r="C20" s="352">
        <v>12309</v>
      </c>
      <c r="D20" s="352">
        <v>11913</v>
      </c>
    </row>
    <row r="21" spans="1:4" ht="15.75" customHeight="1" x14ac:dyDescent="0.2">
      <c r="A21" s="2">
        <v>9</v>
      </c>
      <c r="B21" s="38" t="s">
        <v>384</v>
      </c>
      <c r="C21" s="352"/>
      <c r="D21" s="352"/>
    </row>
    <row r="22" spans="1:4" ht="15.75" customHeight="1" x14ac:dyDescent="0.2">
      <c r="A22" s="2">
        <v>10</v>
      </c>
      <c r="B22" s="32" t="s">
        <v>28</v>
      </c>
      <c r="C22" s="35">
        <f>C20+C21</f>
        <v>12309</v>
      </c>
      <c r="D22" s="35">
        <f>D20+D21</f>
        <v>11913</v>
      </c>
    </row>
    <row r="23" spans="1:4" ht="15.75" customHeight="1" x14ac:dyDescent="0.25">
      <c r="A23" s="2"/>
      <c r="B23" s="31" t="s">
        <v>146</v>
      </c>
      <c r="C23" s="36"/>
      <c r="D23" s="37"/>
    </row>
    <row r="24" spans="1:4" ht="15.75" customHeight="1" x14ac:dyDescent="0.2">
      <c r="A24" s="2">
        <v>11</v>
      </c>
      <c r="B24" s="38" t="s">
        <v>361</v>
      </c>
      <c r="C24" s="352" t="s">
        <v>82</v>
      </c>
      <c r="D24" s="352" t="s">
        <v>82</v>
      </c>
    </row>
    <row r="25" spans="1:4" ht="15.75" customHeight="1" x14ac:dyDescent="0.2">
      <c r="A25" s="2">
        <v>12</v>
      </c>
      <c r="B25" s="32" t="s">
        <v>29</v>
      </c>
      <c r="C25" s="352" t="s">
        <v>82</v>
      </c>
      <c r="D25" s="352"/>
    </row>
    <row r="26" spans="1:4" ht="15.75" customHeight="1" x14ac:dyDescent="0.2">
      <c r="A26" s="2">
        <v>13</v>
      </c>
      <c r="B26" s="38" t="s">
        <v>30</v>
      </c>
      <c r="C26" s="238">
        <f>C50</f>
        <v>11943</v>
      </c>
      <c r="D26" s="238">
        <f>D50</f>
        <v>20854</v>
      </c>
    </row>
    <row r="27" spans="1:4" ht="15.75" customHeight="1" x14ac:dyDescent="0.2">
      <c r="A27" s="2">
        <v>14</v>
      </c>
      <c r="B27" s="32" t="s">
        <v>31</v>
      </c>
      <c r="C27" s="35">
        <f>SUM(C24:C26)</f>
        <v>11943</v>
      </c>
      <c r="D27" s="35">
        <f>SUM(D24:D26)</f>
        <v>20854</v>
      </c>
    </row>
    <row r="28" spans="1:4" ht="15.75" customHeight="1" x14ac:dyDescent="0.2">
      <c r="A28" s="2">
        <v>15</v>
      </c>
      <c r="B28" s="32" t="s">
        <v>149</v>
      </c>
      <c r="C28" s="35">
        <f>C18+C22+C27</f>
        <v>30909</v>
      </c>
      <c r="D28" s="35">
        <f>D18+D22+D27</f>
        <v>35792</v>
      </c>
    </row>
    <row r="29" spans="1:4" ht="15.75" customHeight="1" x14ac:dyDescent="0.2">
      <c r="A29" s="2">
        <v>16</v>
      </c>
      <c r="B29" s="32" t="s">
        <v>148</v>
      </c>
      <c r="C29" s="352">
        <v>5376</v>
      </c>
      <c r="D29" s="352">
        <v>3428</v>
      </c>
    </row>
    <row r="30" spans="1:4" ht="15.75" customHeight="1" x14ac:dyDescent="0.2">
      <c r="A30" s="2">
        <v>17</v>
      </c>
      <c r="B30" s="32" t="s">
        <v>32</v>
      </c>
      <c r="C30" s="35">
        <f>C28-C29</f>
        <v>25533</v>
      </c>
      <c r="D30" s="35">
        <f>D28-D29</f>
        <v>32364</v>
      </c>
    </row>
    <row r="31" spans="1:4" ht="15.75" customHeight="1" x14ac:dyDescent="0.25">
      <c r="A31" s="2"/>
      <c r="B31" s="31" t="s">
        <v>142</v>
      </c>
      <c r="C31" s="36"/>
      <c r="D31" s="37"/>
    </row>
    <row r="32" spans="1:4" ht="15.75" customHeight="1" x14ac:dyDescent="0.2">
      <c r="A32" s="2">
        <v>18</v>
      </c>
      <c r="B32" s="32" t="s">
        <v>33</v>
      </c>
      <c r="C32" s="238">
        <f>D40</f>
        <v>982581</v>
      </c>
      <c r="D32" s="352">
        <v>937478</v>
      </c>
    </row>
    <row r="33" spans="1:4" ht="15.75" customHeight="1" x14ac:dyDescent="0.2">
      <c r="A33" s="2">
        <v>19</v>
      </c>
      <c r="B33" s="32" t="s">
        <v>32</v>
      </c>
      <c r="C33" s="35">
        <f>C30</f>
        <v>25533</v>
      </c>
      <c r="D33" s="35">
        <f>D30</f>
        <v>32364</v>
      </c>
    </row>
    <row r="34" spans="1:4" ht="25.5" x14ac:dyDescent="0.2">
      <c r="A34" s="2">
        <v>20</v>
      </c>
      <c r="B34" s="38" t="s">
        <v>383</v>
      </c>
      <c r="C34" s="352">
        <v>0</v>
      </c>
      <c r="D34" s="352">
        <v>11036</v>
      </c>
    </row>
    <row r="35" spans="1:4" ht="15.75" customHeight="1" x14ac:dyDescent="0.2">
      <c r="A35" s="2">
        <v>21</v>
      </c>
      <c r="B35" s="32" t="s">
        <v>34</v>
      </c>
      <c r="C35" s="352" t="s">
        <v>82</v>
      </c>
      <c r="D35" s="352" t="s">
        <v>82</v>
      </c>
    </row>
    <row r="36" spans="1:4" ht="15.75" customHeight="1" x14ac:dyDescent="0.2">
      <c r="A36" s="2">
        <v>22</v>
      </c>
      <c r="B36" s="38" t="s">
        <v>464</v>
      </c>
      <c r="C36" s="238">
        <f>'Pg 9 Nonadmit'!E25</f>
        <v>1193</v>
      </c>
      <c r="D36" s="352">
        <v>1703</v>
      </c>
    </row>
    <row r="37" spans="1:4" ht="15.75" customHeight="1" x14ac:dyDescent="0.2">
      <c r="A37" s="2">
        <v>23</v>
      </c>
      <c r="B37" s="32" t="s">
        <v>35</v>
      </c>
      <c r="C37" s="352">
        <v>25812</v>
      </c>
      <c r="D37" s="352" t="s">
        <v>82</v>
      </c>
    </row>
    <row r="38" spans="1:4" ht="15.75" customHeight="1" x14ac:dyDescent="0.2">
      <c r="A38" s="2">
        <v>24</v>
      </c>
      <c r="B38" s="38" t="s">
        <v>36</v>
      </c>
      <c r="C38" s="238">
        <f>C53</f>
        <v>0</v>
      </c>
      <c r="D38" s="238">
        <f>D53</f>
        <v>0</v>
      </c>
    </row>
    <row r="39" spans="1:4" ht="15.75" customHeight="1" x14ac:dyDescent="0.2">
      <c r="A39" s="2">
        <v>25</v>
      </c>
      <c r="B39" s="32" t="s">
        <v>37</v>
      </c>
      <c r="C39" s="35">
        <f>SUM(C33:C38)</f>
        <v>52538</v>
      </c>
      <c r="D39" s="35">
        <f>SUM(D33:D38)</f>
        <v>45103</v>
      </c>
    </row>
    <row r="40" spans="1:4" ht="15.75" customHeight="1" x14ac:dyDescent="0.2">
      <c r="A40" s="2">
        <v>26</v>
      </c>
      <c r="B40" s="32" t="s">
        <v>38</v>
      </c>
      <c r="C40" s="35">
        <f>C32+C39</f>
        <v>1035119</v>
      </c>
      <c r="D40" s="35">
        <f>D32+D39</f>
        <v>982581</v>
      </c>
    </row>
    <row r="41" spans="1:4" ht="15.75" customHeight="1" x14ac:dyDescent="0.2">
      <c r="A41" s="2"/>
      <c r="B41" s="240" t="s">
        <v>147</v>
      </c>
      <c r="C41" s="36"/>
      <c r="D41" s="37"/>
    </row>
    <row r="42" spans="1:4" ht="15.75" customHeight="1" x14ac:dyDescent="0.2">
      <c r="A42" s="239" t="s">
        <v>385</v>
      </c>
      <c r="B42" s="353"/>
      <c r="C42" s="352"/>
      <c r="D42" s="352"/>
    </row>
    <row r="43" spans="1:4" ht="15.75" customHeight="1" x14ac:dyDescent="0.2">
      <c r="A43" s="239" t="s">
        <v>386</v>
      </c>
      <c r="B43" s="353"/>
      <c r="C43" s="352"/>
      <c r="D43" s="352"/>
    </row>
    <row r="44" spans="1:4" ht="15.75" customHeight="1" x14ac:dyDescent="0.2">
      <c r="A44" s="239" t="s">
        <v>387</v>
      </c>
      <c r="B44" s="353"/>
      <c r="C44" s="352"/>
      <c r="D44" s="352"/>
    </row>
    <row r="45" spans="1:4" ht="15.75" customHeight="1" x14ac:dyDescent="0.2">
      <c r="A45" s="239" t="s">
        <v>388</v>
      </c>
      <c r="B45" s="241" t="s">
        <v>389</v>
      </c>
      <c r="C45" s="238">
        <f>SUM(C42:C44)</f>
        <v>0</v>
      </c>
      <c r="D45" s="238">
        <f>SUM(D42:D44)</f>
        <v>0</v>
      </c>
    </row>
    <row r="46" spans="1:4" ht="15.75" customHeight="1" x14ac:dyDescent="0.2">
      <c r="A46" s="2">
        <v>1301</v>
      </c>
      <c r="B46" s="474" t="s">
        <v>596</v>
      </c>
      <c r="C46" s="352">
        <v>4315</v>
      </c>
      <c r="D46" s="352">
        <v>7225</v>
      </c>
    </row>
    <row r="47" spans="1:4" ht="15.75" customHeight="1" x14ac:dyDescent="0.2">
      <c r="A47" s="2">
        <v>1302</v>
      </c>
      <c r="B47" s="474" t="s">
        <v>599</v>
      </c>
      <c r="C47" s="352">
        <v>7628</v>
      </c>
      <c r="D47" s="352">
        <v>13629</v>
      </c>
    </row>
    <row r="48" spans="1:4" ht="15.75" customHeight="1" x14ac:dyDescent="0.2">
      <c r="A48" s="2">
        <v>1303</v>
      </c>
      <c r="B48" s="474"/>
      <c r="C48" s="352" t="s">
        <v>82</v>
      </c>
      <c r="D48" s="352" t="s">
        <v>82</v>
      </c>
    </row>
    <row r="49" spans="1:4" ht="15.75" customHeight="1" x14ac:dyDescent="0.2">
      <c r="A49" s="2">
        <v>1304</v>
      </c>
      <c r="B49" s="353"/>
      <c r="C49" s="352"/>
      <c r="D49" s="352"/>
    </row>
    <row r="50" spans="1:4" ht="15.75" customHeight="1" x14ac:dyDescent="0.2">
      <c r="A50" s="2">
        <v>1399</v>
      </c>
      <c r="B50" s="241" t="s">
        <v>390</v>
      </c>
      <c r="C50" s="238">
        <f>SUM(C46:C49)</f>
        <v>11943</v>
      </c>
      <c r="D50" s="238">
        <f>SUM(D46:D49)</f>
        <v>20854</v>
      </c>
    </row>
    <row r="51" spans="1:4" ht="15.75" customHeight="1" x14ac:dyDescent="0.2">
      <c r="A51" s="2">
        <v>2401</v>
      </c>
      <c r="B51" s="353"/>
      <c r="C51" s="352"/>
      <c r="D51" s="352"/>
    </row>
    <row r="52" spans="1:4" ht="15.75" customHeight="1" x14ac:dyDescent="0.2">
      <c r="A52" s="2">
        <v>2402</v>
      </c>
      <c r="B52" s="353"/>
      <c r="C52" s="352"/>
      <c r="D52" s="352"/>
    </row>
    <row r="53" spans="1:4" ht="15.75" customHeight="1" x14ac:dyDescent="0.2">
      <c r="A53" s="2">
        <v>2499</v>
      </c>
      <c r="B53" s="241" t="s">
        <v>391</v>
      </c>
      <c r="C53" s="238">
        <f>SUM(C51:C52)</f>
        <v>0</v>
      </c>
      <c r="D53" s="238">
        <f>SUM(D51:D52)</f>
        <v>0</v>
      </c>
    </row>
    <row r="54" spans="1:4" ht="18" customHeight="1" x14ac:dyDescent="0.2">
      <c r="A54" s="560">
        <v>4</v>
      </c>
      <c r="B54" s="560"/>
      <c r="C54" s="560"/>
      <c r="D54" s="560"/>
    </row>
  </sheetData>
  <sheetProtection password="DAEC" sheet="1"/>
  <mergeCells count="4">
    <mergeCell ref="A1:C1"/>
    <mergeCell ref="A2:C2"/>
    <mergeCell ref="A3:C3"/>
    <mergeCell ref="A54:D54"/>
  </mergeCells>
  <pageMargins left="0.2" right="0.2" top="0.75" bottom="0.75" header="0.3" footer="0.3"/>
  <pageSetup paperSize="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8"/>
  <sheetViews>
    <sheetView showGridLines="0" zoomScaleNormal="100" workbookViewId="0">
      <selection activeCell="C37" sqref="C37"/>
    </sheetView>
  </sheetViews>
  <sheetFormatPr defaultRowHeight="18" customHeight="1" x14ac:dyDescent="0.2"/>
  <cols>
    <col min="1" max="1" width="6.5703125" style="4" customWidth="1"/>
    <col min="2" max="2" width="60" style="4" customWidth="1"/>
    <col min="3" max="3" width="15.5703125" customWidth="1"/>
    <col min="4" max="4" width="15.7109375" customWidth="1"/>
  </cols>
  <sheetData>
    <row r="1" spans="1:4" ht="18" customHeight="1" x14ac:dyDescent="0.25">
      <c r="A1" s="559" t="s">
        <v>74</v>
      </c>
      <c r="B1" s="559"/>
      <c r="C1" s="559"/>
      <c r="D1" s="244">
        <f>Jurat!G5</f>
        <v>2020</v>
      </c>
    </row>
    <row r="2" spans="1:4" ht="18" customHeight="1" x14ac:dyDescent="0.25">
      <c r="A2" s="561" t="str">
        <f>Jurat!A9</f>
        <v>GERMAN FARMERS MUTUAL OF SARDIS INSURANCE ASSOCIATION</v>
      </c>
      <c r="B2" s="561"/>
      <c r="C2" s="561"/>
      <c r="D2" s="316"/>
    </row>
    <row r="3" spans="1:4" ht="18" customHeight="1" x14ac:dyDescent="0.25">
      <c r="A3" s="564" t="s">
        <v>152</v>
      </c>
      <c r="B3" s="564"/>
      <c r="C3" s="564"/>
      <c r="D3" s="244"/>
    </row>
    <row r="4" spans="1:4" ht="18" customHeight="1" x14ac:dyDescent="0.2">
      <c r="A4" s="235"/>
      <c r="B4" s="5"/>
      <c r="C4" s="236" t="s">
        <v>13</v>
      </c>
      <c r="D4" s="237" t="s">
        <v>14</v>
      </c>
    </row>
    <row r="5" spans="1:4" ht="18" customHeight="1" x14ac:dyDescent="0.2">
      <c r="A5" s="301"/>
      <c r="B5" s="252" t="s">
        <v>364</v>
      </c>
      <c r="C5" s="252"/>
      <c r="D5" s="304"/>
    </row>
    <row r="6" spans="1:4" ht="18" customHeight="1" x14ac:dyDescent="0.2">
      <c r="A6" s="253">
        <v>1</v>
      </c>
      <c r="B6" s="254" t="s">
        <v>362</v>
      </c>
      <c r="C6" s="475">
        <v>523699</v>
      </c>
      <c r="D6" s="476">
        <v>513675</v>
      </c>
    </row>
    <row r="7" spans="1:4" ht="18" customHeight="1" x14ac:dyDescent="0.2">
      <c r="A7" s="32">
        <v>2</v>
      </c>
      <c r="B7" s="255" t="s">
        <v>40</v>
      </c>
      <c r="C7" s="477">
        <v>13176</v>
      </c>
      <c r="D7" s="477">
        <v>15095</v>
      </c>
    </row>
    <row r="8" spans="1:4" ht="18" customHeight="1" x14ac:dyDescent="0.2">
      <c r="A8" s="32">
        <v>3</v>
      </c>
      <c r="B8" s="32" t="s">
        <v>41</v>
      </c>
      <c r="C8" s="477">
        <v>18334</v>
      </c>
      <c r="D8" s="477">
        <v>20854</v>
      </c>
    </row>
    <row r="9" spans="1:4" ht="18" customHeight="1" x14ac:dyDescent="0.2">
      <c r="A9" s="32">
        <v>4</v>
      </c>
      <c r="B9" s="38" t="s">
        <v>484</v>
      </c>
      <c r="C9" s="256">
        <f>SUM(C6:C8)</f>
        <v>555209</v>
      </c>
      <c r="D9" s="256">
        <f>SUM(D6:D8)</f>
        <v>549624</v>
      </c>
    </row>
    <row r="10" spans="1:4" ht="18" customHeight="1" x14ac:dyDescent="0.2">
      <c r="A10" s="32">
        <v>5</v>
      </c>
      <c r="B10" s="32" t="s">
        <v>43</v>
      </c>
      <c r="C10" s="477">
        <v>275388</v>
      </c>
      <c r="D10" s="477">
        <v>231701</v>
      </c>
    </row>
    <row r="11" spans="1:4" ht="18" customHeight="1" x14ac:dyDescent="0.2">
      <c r="A11" s="32">
        <v>6</v>
      </c>
      <c r="B11" s="32" t="s">
        <v>44</v>
      </c>
      <c r="C11" s="477">
        <v>243592</v>
      </c>
      <c r="D11" s="477">
        <v>229946</v>
      </c>
    </row>
    <row r="12" spans="1:4" ht="18" customHeight="1" x14ac:dyDescent="0.2">
      <c r="A12" s="32">
        <v>7</v>
      </c>
      <c r="B12" s="32" t="s">
        <v>363</v>
      </c>
      <c r="C12" s="477">
        <v>4630</v>
      </c>
      <c r="D12" s="477" t="s">
        <v>82</v>
      </c>
    </row>
    <row r="13" spans="1:4" ht="18" customHeight="1" x14ac:dyDescent="0.2">
      <c r="A13" s="32">
        <v>8</v>
      </c>
      <c r="B13" s="38" t="s">
        <v>484</v>
      </c>
      <c r="C13" s="256">
        <f>SUM(C10:C12)</f>
        <v>523610</v>
      </c>
      <c r="D13" s="256">
        <f>SUM(D10:D12)</f>
        <v>461647</v>
      </c>
    </row>
    <row r="14" spans="1:4" ht="18" customHeight="1" x14ac:dyDescent="0.2">
      <c r="A14" s="257">
        <v>9</v>
      </c>
      <c r="B14" s="257" t="s">
        <v>45</v>
      </c>
      <c r="C14" s="258">
        <f>C9-C13</f>
        <v>31599</v>
      </c>
      <c r="D14" s="258">
        <f>D9-D13</f>
        <v>87977</v>
      </c>
    </row>
    <row r="15" spans="1:4" ht="18" customHeight="1" x14ac:dyDescent="0.2">
      <c r="A15" s="302"/>
      <c r="B15" s="252" t="s">
        <v>365</v>
      </c>
      <c r="C15" s="259"/>
      <c r="D15" s="303"/>
    </row>
    <row r="16" spans="1:4" ht="18" customHeight="1" x14ac:dyDescent="0.2">
      <c r="A16" s="254">
        <v>10</v>
      </c>
      <c r="B16" s="270" t="s">
        <v>480</v>
      </c>
      <c r="C16" s="271"/>
      <c r="D16" s="271"/>
    </row>
    <row r="17" spans="1:4" ht="18" customHeight="1" x14ac:dyDescent="0.2">
      <c r="A17" s="260">
        <v>10.1</v>
      </c>
      <c r="B17" s="269" t="s">
        <v>475</v>
      </c>
      <c r="C17" s="476" t="s">
        <v>82</v>
      </c>
      <c r="D17" s="476" t="s">
        <v>82</v>
      </c>
    </row>
    <row r="18" spans="1:4" ht="18" customHeight="1" x14ac:dyDescent="0.2">
      <c r="A18" s="32">
        <v>10.199999999999999</v>
      </c>
      <c r="B18" s="38" t="s">
        <v>476</v>
      </c>
      <c r="C18" s="477" t="s">
        <v>82</v>
      </c>
      <c r="D18" s="477" t="s">
        <v>82</v>
      </c>
    </row>
    <row r="19" spans="1:4" ht="18" customHeight="1" x14ac:dyDescent="0.2">
      <c r="A19" s="32">
        <v>10.3</v>
      </c>
      <c r="B19" s="38" t="s">
        <v>477</v>
      </c>
      <c r="C19" s="477" t="s">
        <v>82</v>
      </c>
      <c r="D19" s="477" t="s">
        <v>82</v>
      </c>
    </row>
    <row r="20" spans="1:4" ht="25.5" x14ac:dyDescent="0.2">
      <c r="A20" s="32">
        <v>10.4</v>
      </c>
      <c r="B20" s="32" t="s">
        <v>46</v>
      </c>
      <c r="C20" s="477" t="s">
        <v>82</v>
      </c>
      <c r="D20" s="477" t="s">
        <v>82</v>
      </c>
    </row>
    <row r="21" spans="1:4" ht="18" customHeight="1" x14ac:dyDescent="0.2">
      <c r="A21" s="32">
        <v>10.5</v>
      </c>
      <c r="B21" s="38" t="s">
        <v>479</v>
      </c>
      <c r="C21" s="477" t="s">
        <v>82</v>
      </c>
      <c r="D21" s="477" t="s">
        <v>82</v>
      </c>
    </row>
    <row r="22" spans="1:4" ht="18" customHeight="1" x14ac:dyDescent="0.2">
      <c r="A22" s="32">
        <v>10.6</v>
      </c>
      <c r="B22" s="38" t="s">
        <v>481</v>
      </c>
      <c r="C22" s="256">
        <f>SUM(C17:C21)</f>
        <v>0</v>
      </c>
      <c r="D22" s="256">
        <f>SUM(D17:D21)</f>
        <v>0</v>
      </c>
    </row>
    <row r="23" spans="1:4" ht="18" customHeight="1" x14ac:dyDescent="0.2">
      <c r="A23" s="32">
        <v>11</v>
      </c>
      <c r="B23" s="272" t="s">
        <v>474</v>
      </c>
      <c r="C23" s="256"/>
      <c r="D23" s="256"/>
    </row>
    <row r="24" spans="1:4" ht="18" customHeight="1" x14ac:dyDescent="0.2">
      <c r="A24" s="32">
        <v>11.1</v>
      </c>
      <c r="B24" s="38" t="s">
        <v>475</v>
      </c>
      <c r="C24" s="477" t="s">
        <v>82</v>
      </c>
      <c r="D24" s="477" t="s">
        <v>82</v>
      </c>
    </row>
    <row r="25" spans="1:4" ht="18" customHeight="1" x14ac:dyDescent="0.2">
      <c r="A25" s="32">
        <v>11.2</v>
      </c>
      <c r="B25" s="38" t="s">
        <v>476</v>
      </c>
      <c r="C25" s="477">
        <v>194207</v>
      </c>
      <c r="D25" s="477" t="s">
        <v>82</v>
      </c>
    </row>
    <row r="26" spans="1:4" ht="18" customHeight="1" x14ac:dyDescent="0.2">
      <c r="A26" s="32">
        <v>11.3</v>
      </c>
      <c r="B26" s="38" t="s">
        <v>477</v>
      </c>
      <c r="C26" s="477" t="s">
        <v>82</v>
      </c>
      <c r="D26" s="477" t="s">
        <v>82</v>
      </c>
    </row>
    <row r="27" spans="1:4" ht="18" customHeight="1" x14ac:dyDescent="0.2">
      <c r="A27" s="32">
        <v>11.4</v>
      </c>
      <c r="B27" s="38" t="s">
        <v>478</v>
      </c>
      <c r="C27" s="477" t="s">
        <v>82</v>
      </c>
      <c r="D27" s="477" t="s">
        <v>82</v>
      </c>
    </row>
    <row r="28" spans="1:4" ht="18" customHeight="1" x14ac:dyDescent="0.2">
      <c r="A28" s="32">
        <v>11.5</v>
      </c>
      <c r="B28" s="38" t="s">
        <v>482</v>
      </c>
      <c r="C28" s="256">
        <f>SUM(C24:C27)</f>
        <v>194207</v>
      </c>
      <c r="D28" s="256">
        <f>SUM(D24:D27)</f>
        <v>0</v>
      </c>
    </row>
    <row r="29" spans="1:4" ht="18" customHeight="1" x14ac:dyDescent="0.2">
      <c r="A29" s="257">
        <v>11.6</v>
      </c>
      <c r="B29" s="257" t="s">
        <v>47</v>
      </c>
      <c r="C29" s="258">
        <f>C22-C28</f>
        <v>-194207</v>
      </c>
      <c r="D29" s="258">
        <f>D22-D28</f>
        <v>0</v>
      </c>
    </row>
    <row r="30" spans="1:4" ht="18" customHeight="1" x14ac:dyDescent="0.2">
      <c r="A30" s="302"/>
      <c r="B30" s="252" t="s">
        <v>366</v>
      </c>
      <c r="C30" s="259"/>
      <c r="D30" s="303"/>
    </row>
    <row r="31" spans="1:4" ht="18" customHeight="1" x14ac:dyDescent="0.2">
      <c r="A31" s="260">
        <v>12.1</v>
      </c>
      <c r="B31" s="260" t="s">
        <v>48</v>
      </c>
      <c r="C31" s="476" t="s">
        <v>82</v>
      </c>
      <c r="D31" s="476" t="s">
        <v>82</v>
      </c>
    </row>
    <row r="32" spans="1:4" ht="18" customHeight="1" x14ac:dyDescent="0.2">
      <c r="A32" s="32">
        <v>12.2</v>
      </c>
      <c r="B32" s="32" t="s">
        <v>49</v>
      </c>
      <c r="C32" s="477" t="s">
        <v>82</v>
      </c>
      <c r="D32" s="477" t="s">
        <v>82</v>
      </c>
    </row>
    <row r="33" spans="1:4" ht="18" customHeight="1" x14ac:dyDescent="0.2">
      <c r="A33" s="257">
        <v>13</v>
      </c>
      <c r="B33" s="273" t="s">
        <v>483</v>
      </c>
      <c r="C33" s="258">
        <f>SUM(C31:C32)</f>
        <v>0</v>
      </c>
      <c r="D33" s="258">
        <f>SUM(D31:D32)</f>
        <v>0</v>
      </c>
    </row>
    <row r="34" spans="1:4" ht="25.5" x14ac:dyDescent="0.2">
      <c r="A34" s="302"/>
      <c r="B34" s="252" t="s">
        <v>367</v>
      </c>
      <c r="C34" s="259"/>
      <c r="D34" s="303"/>
    </row>
    <row r="35" spans="1:4" ht="18" customHeight="1" x14ac:dyDescent="0.2">
      <c r="A35" s="260">
        <v>14</v>
      </c>
      <c r="B35" s="260" t="s">
        <v>50</v>
      </c>
      <c r="C35" s="261">
        <f>C14+C29+C33</f>
        <v>-162608</v>
      </c>
      <c r="D35" s="261">
        <f>D14+D29+D33</f>
        <v>87977</v>
      </c>
    </row>
    <row r="36" spans="1:4" ht="25.5" x14ac:dyDescent="0.2">
      <c r="A36" s="32">
        <v>15.1</v>
      </c>
      <c r="B36" s="32" t="s">
        <v>51</v>
      </c>
      <c r="C36" s="262">
        <f>D37</f>
        <v>1241658</v>
      </c>
      <c r="D36" s="477">
        <v>1153681</v>
      </c>
    </row>
    <row r="37" spans="1:4" ht="18" customHeight="1" x14ac:dyDescent="0.2">
      <c r="A37" s="257">
        <v>15.2</v>
      </c>
      <c r="B37" s="257" t="s">
        <v>52</v>
      </c>
      <c r="C37" s="258">
        <f>C36+C35</f>
        <v>1079050</v>
      </c>
      <c r="D37" s="258">
        <f>D36+D35</f>
        <v>1241658</v>
      </c>
    </row>
    <row r="38" spans="1:4" ht="18" customHeight="1" x14ac:dyDescent="0.2">
      <c r="A38" s="563">
        <v>5</v>
      </c>
      <c r="B38" s="563"/>
      <c r="C38" s="563"/>
      <c r="D38" s="563"/>
    </row>
  </sheetData>
  <sheetProtection password="DAEC" sheet="1"/>
  <mergeCells count="4">
    <mergeCell ref="A38:D38"/>
    <mergeCell ref="A1:C1"/>
    <mergeCell ref="A2:C2"/>
    <mergeCell ref="A3:C3"/>
  </mergeCells>
  <pageMargins left="0.2" right="0.2" top="0.75" bottom="0.75" header="0.3" footer="0.3"/>
  <pageSetup paperSize="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57"/>
  <sheetViews>
    <sheetView showGridLines="0" zoomScaleNormal="100" workbookViewId="0">
      <selection activeCell="C52" sqref="C52"/>
    </sheetView>
  </sheetViews>
  <sheetFormatPr defaultRowHeight="18" customHeight="1" x14ac:dyDescent="0.2"/>
  <cols>
    <col min="1" max="1" width="9.140625" style="351"/>
    <col min="2" max="2" width="60.7109375" style="351" customWidth="1"/>
    <col min="3" max="3" width="18.85546875" style="176" customWidth="1"/>
    <col min="4" max="5" width="15.7109375" style="176" customWidth="1"/>
    <col min="6" max="16384" width="9.140625" style="176"/>
  </cols>
  <sheetData>
    <row r="1" spans="1:3" ht="15.75" x14ac:dyDescent="0.25">
      <c r="A1" s="555" t="s">
        <v>74</v>
      </c>
      <c r="B1" s="555"/>
      <c r="C1" s="354">
        <f>Jurat!G5</f>
        <v>2020</v>
      </c>
    </row>
    <row r="2" spans="1:3" ht="15.75" x14ac:dyDescent="0.25">
      <c r="A2" s="557" t="str">
        <f>Jurat!A9</f>
        <v>GERMAN FARMERS MUTUAL OF SARDIS INSURANCE ASSOCIATION</v>
      </c>
      <c r="B2" s="557"/>
      <c r="C2" s="557"/>
    </row>
    <row r="3" spans="1:3" ht="15" x14ac:dyDescent="0.2">
      <c r="A3" s="565"/>
      <c r="B3" s="565"/>
      <c r="C3" s="565"/>
    </row>
    <row r="4" spans="1:3" ht="15.75" x14ac:dyDescent="0.25">
      <c r="A4" s="569" t="s">
        <v>368</v>
      </c>
      <c r="B4" s="569"/>
      <c r="C4" s="569"/>
    </row>
    <row r="5" spans="1:3" ht="12.75" x14ac:dyDescent="0.2">
      <c r="A5" s="336"/>
      <c r="B5" s="337"/>
      <c r="C5" s="355" t="s">
        <v>13</v>
      </c>
    </row>
    <row r="6" spans="1:3" ht="24" x14ac:dyDescent="0.2">
      <c r="A6" s="356">
        <v>1.1000000000000001</v>
      </c>
      <c r="B6" s="356" t="s">
        <v>408</v>
      </c>
      <c r="C6" s="478">
        <v>0</v>
      </c>
    </row>
    <row r="7" spans="1:3" ht="15.75" customHeight="1" x14ac:dyDescent="0.2">
      <c r="A7" s="356">
        <v>1.2</v>
      </c>
      <c r="B7" s="356" t="s">
        <v>369</v>
      </c>
      <c r="C7" s="478">
        <v>0</v>
      </c>
    </row>
    <row r="8" spans="1:3" ht="15.75" customHeight="1" x14ac:dyDescent="0.2">
      <c r="A8" s="356">
        <v>1.3</v>
      </c>
      <c r="B8" s="356" t="s">
        <v>53</v>
      </c>
      <c r="C8" s="478">
        <v>0</v>
      </c>
    </row>
    <row r="9" spans="1:3" ht="15.75" customHeight="1" x14ac:dyDescent="0.2">
      <c r="A9" s="356">
        <v>1.4</v>
      </c>
      <c r="B9" s="356" t="s">
        <v>416</v>
      </c>
      <c r="C9" s="357">
        <f>C6+C7-C8</f>
        <v>0</v>
      </c>
    </row>
    <row r="10" spans="1:3" ht="24" x14ac:dyDescent="0.2">
      <c r="A10" s="358">
        <v>2.1</v>
      </c>
      <c r="B10" s="356" t="s">
        <v>409</v>
      </c>
      <c r="C10" s="478">
        <v>63854</v>
      </c>
    </row>
    <row r="11" spans="1:3" ht="15.75" customHeight="1" x14ac:dyDescent="0.2">
      <c r="A11" s="359">
        <v>2.2000000000000002</v>
      </c>
      <c r="B11" s="356" t="s">
        <v>376</v>
      </c>
      <c r="C11" s="478">
        <v>0</v>
      </c>
    </row>
    <row r="12" spans="1:3" ht="15.75" customHeight="1" x14ac:dyDescent="0.2">
      <c r="A12" s="356">
        <v>2.2999999999999998</v>
      </c>
      <c r="B12" s="356" t="s">
        <v>53</v>
      </c>
      <c r="C12" s="478">
        <v>0</v>
      </c>
    </row>
    <row r="13" spans="1:3" ht="15.75" customHeight="1" x14ac:dyDescent="0.2">
      <c r="A13" s="356">
        <v>2.4</v>
      </c>
      <c r="B13" s="356" t="s">
        <v>377</v>
      </c>
      <c r="C13" s="478">
        <v>0</v>
      </c>
    </row>
    <row r="14" spans="1:3" ht="15.75" customHeight="1" x14ac:dyDescent="0.2">
      <c r="A14" s="356">
        <v>2.5</v>
      </c>
      <c r="B14" s="356" t="s">
        <v>378</v>
      </c>
      <c r="C14" s="478">
        <v>0</v>
      </c>
    </row>
    <row r="15" spans="1:3" ht="15.75" customHeight="1" x14ac:dyDescent="0.2">
      <c r="A15" s="356">
        <v>2.6</v>
      </c>
      <c r="B15" s="356" t="s">
        <v>379</v>
      </c>
      <c r="C15" s="478">
        <v>0</v>
      </c>
    </row>
    <row r="16" spans="1:3" ht="15.75" customHeight="1" x14ac:dyDescent="0.2">
      <c r="A16" s="356">
        <v>2.7</v>
      </c>
      <c r="B16" s="356" t="s">
        <v>380</v>
      </c>
      <c r="C16" s="478">
        <v>0</v>
      </c>
    </row>
    <row r="17" spans="1:3" ht="15.75" customHeight="1" x14ac:dyDescent="0.2">
      <c r="A17" s="356">
        <v>2.8</v>
      </c>
      <c r="B17" s="356" t="s">
        <v>417</v>
      </c>
      <c r="C17" s="357">
        <f>C10+C11-C12+C13+C14-C15+C16</f>
        <v>63854</v>
      </c>
    </row>
    <row r="18" spans="1:3" ht="15.75" customHeight="1" x14ac:dyDescent="0.2">
      <c r="A18" s="356">
        <v>3</v>
      </c>
      <c r="B18" s="356" t="s">
        <v>54</v>
      </c>
      <c r="C18" s="478">
        <v>0</v>
      </c>
    </row>
    <row r="19" spans="1:3" ht="15.75" customHeight="1" x14ac:dyDescent="0.2">
      <c r="A19" s="356">
        <v>4</v>
      </c>
      <c r="B19" s="356" t="s">
        <v>55</v>
      </c>
      <c r="C19" s="478">
        <v>3364</v>
      </c>
    </row>
    <row r="20" spans="1:3" ht="15.75" customHeight="1" x14ac:dyDescent="0.2">
      <c r="A20" s="356">
        <v>5</v>
      </c>
      <c r="B20" s="356" t="s">
        <v>56</v>
      </c>
      <c r="C20" s="478">
        <v>4176</v>
      </c>
    </row>
    <row r="21" spans="1:3" ht="15.75" customHeight="1" x14ac:dyDescent="0.2">
      <c r="A21" s="356">
        <v>6</v>
      </c>
      <c r="B21" s="356" t="s">
        <v>57</v>
      </c>
      <c r="C21" s="478">
        <v>0</v>
      </c>
    </row>
    <row r="22" spans="1:3" ht="15.75" customHeight="1" x14ac:dyDescent="0.2">
      <c r="A22" s="356">
        <v>7</v>
      </c>
      <c r="B22" s="356" t="s">
        <v>58</v>
      </c>
      <c r="C22" s="478">
        <v>0</v>
      </c>
    </row>
    <row r="23" spans="1:3" ht="24" x14ac:dyDescent="0.2">
      <c r="A23" s="356">
        <v>8.1</v>
      </c>
      <c r="B23" s="356" t="s">
        <v>410</v>
      </c>
      <c r="C23" s="478">
        <v>70568</v>
      </c>
    </row>
    <row r="24" spans="1:3" ht="15.75" customHeight="1" x14ac:dyDescent="0.2">
      <c r="A24" s="356">
        <v>8.1999999999999993</v>
      </c>
      <c r="B24" s="356" t="s">
        <v>375</v>
      </c>
      <c r="C24" s="478">
        <v>4833</v>
      </c>
    </row>
    <row r="25" spans="1:3" ht="15.75" customHeight="1" x14ac:dyDescent="0.2">
      <c r="A25" s="356">
        <v>9</v>
      </c>
      <c r="B25" s="356" t="s">
        <v>59</v>
      </c>
      <c r="C25" s="478">
        <v>2117</v>
      </c>
    </row>
    <row r="26" spans="1:3" ht="15.75" customHeight="1" x14ac:dyDescent="0.2">
      <c r="A26" s="356">
        <v>10</v>
      </c>
      <c r="B26" s="356" t="s">
        <v>60</v>
      </c>
      <c r="C26" s="478">
        <v>19630</v>
      </c>
    </row>
    <row r="27" spans="1:3" ht="15.75" customHeight="1" x14ac:dyDescent="0.2">
      <c r="A27" s="356">
        <v>11</v>
      </c>
      <c r="B27" s="356" t="s">
        <v>61</v>
      </c>
      <c r="C27" s="478">
        <v>9510</v>
      </c>
    </row>
    <row r="28" spans="1:3" ht="15.75" customHeight="1" x14ac:dyDescent="0.2">
      <c r="A28" s="356">
        <v>12</v>
      </c>
      <c r="B28" s="356" t="s">
        <v>62</v>
      </c>
      <c r="C28" s="478">
        <v>1116</v>
      </c>
    </row>
    <row r="29" spans="1:3" ht="15.75" customHeight="1" x14ac:dyDescent="0.2">
      <c r="A29" s="356">
        <v>13</v>
      </c>
      <c r="B29" s="356" t="s">
        <v>63</v>
      </c>
      <c r="C29" s="478">
        <v>6000</v>
      </c>
    </row>
    <row r="30" spans="1:3" ht="15.75" customHeight="1" x14ac:dyDescent="0.2">
      <c r="A30" s="356">
        <v>14</v>
      </c>
      <c r="B30" s="356" t="s">
        <v>64</v>
      </c>
      <c r="C30" s="478">
        <v>13905</v>
      </c>
    </row>
    <row r="31" spans="1:3" ht="15.75" customHeight="1" x14ac:dyDescent="0.2">
      <c r="A31" s="356">
        <v>15</v>
      </c>
      <c r="B31" s="356" t="s">
        <v>65</v>
      </c>
      <c r="C31" s="478">
        <v>1192</v>
      </c>
    </row>
    <row r="32" spans="1:3" ht="15.75" customHeight="1" x14ac:dyDescent="0.2">
      <c r="A32" s="356">
        <v>16</v>
      </c>
      <c r="B32" s="356" t="s">
        <v>66</v>
      </c>
      <c r="C32" s="478">
        <v>8097</v>
      </c>
    </row>
    <row r="33" spans="1:3" ht="15.75" customHeight="1" x14ac:dyDescent="0.2">
      <c r="A33" s="356">
        <v>17</v>
      </c>
      <c r="B33" s="356" t="s">
        <v>382</v>
      </c>
      <c r="C33" s="478">
        <v>1389</v>
      </c>
    </row>
    <row r="34" spans="1:3" ht="15.75" customHeight="1" x14ac:dyDescent="0.2">
      <c r="A34" s="356">
        <v>18</v>
      </c>
      <c r="B34" s="356" t="s">
        <v>67</v>
      </c>
      <c r="C34" s="478">
        <v>17038</v>
      </c>
    </row>
    <row r="35" spans="1:3" ht="15.75" customHeight="1" x14ac:dyDescent="0.2">
      <c r="A35" s="356">
        <v>19</v>
      </c>
      <c r="B35" s="356" t="s">
        <v>371</v>
      </c>
      <c r="C35" s="478">
        <v>15070</v>
      </c>
    </row>
    <row r="36" spans="1:3" ht="15.75" customHeight="1" x14ac:dyDescent="0.2">
      <c r="A36" s="356">
        <v>18</v>
      </c>
      <c r="B36" s="356" t="s">
        <v>372</v>
      </c>
      <c r="C36" s="478">
        <v>0</v>
      </c>
    </row>
    <row r="37" spans="1:3" ht="15.75" customHeight="1" x14ac:dyDescent="0.2">
      <c r="A37" s="356">
        <v>19</v>
      </c>
      <c r="B37" s="356" t="s">
        <v>413</v>
      </c>
      <c r="C37" s="357">
        <f>SUM(C18:C36)</f>
        <v>178005</v>
      </c>
    </row>
    <row r="38" spans="1:3" ht="24" x14ac:dyDescent="0.2">
      <c r="A38" s="356">
        <v>20.100000000000001</v>
      </c>
      <c r="B38" s="356" t="s">
        <v>411</v>
      </c>
      <c r="C38" s="478">
        <v>250</v>
      </c>
    </row>
    <row r="39" spans="1:3" ht="15.75" customHeight="1" x14ac:dyDescent="0.2">
      <c r="A39" s="356">
        <v>20.2</v>
      </c>
      <c r="B39" s="356" t="s">
        <v>373</v>
      </c>
      <c r="C39" s="478">
        <v>9323</v>
      </c>
    </row>
    <row r="40" spans="1:3" ht="15.75" customHeight="1" x14ac:dyDescent="0.2">
      <c r="A40" s="356">
        <v>20.3</v>
      </c>
      <c r="B40" s="356" t="s">
        <v>374</v>
      </c>
      <c r="C40" s="478">
        <v>0</v>
      </c>
    </row>
    <row r="41" spans="1:3" ht="15.75" customHeight="1" x14ac:dyDescent="0.2">
      <c r="A41" s="356">
        <v>20.399999999999999</v>
      </c>
      <c r="B41" s="356" t="s">
        <v>412</v>
      </c>
      <c r="C41" s="357">
        <f>SUM(C38:C40)</f>
        <v>9573</v>
      </c>
    </row>
    <row r="42" spans="1:3" ht="15.75" customHeight="1" x14ac:dyDescent="0.2">
      <c r="A42" s="356">
        <v>21</v>
      </c>
      <c r="B42" s="356" t="s">
        <v>68</v>
      </c>
      <c r="C42" s="478">
        <v>0</v>
      </c>
    </row>
    <row r="43" spans="1:3" ht="15.75" customHeight="1" x14ac:dyDescent="0.2">
      <c r="A43" s="356">
        <v>22</v>
      </c>
      <c r="B43" s="356" t="s">
        <v>69</v>
      </c>
      <c r="C43" s="478">
        <v>0</v>
      </c>
    </row>
    <row r="44" spans="1:3" ht="15.75" customHeight="1" x14ac:dyDescent="0.2">
      <c r="A44" s="356">
        <v>23</v>
      </c>
      <c r="B44" s="356" t="s">
        <v>70</v>
      </c>
      <c r="C44" s="360">
        <f>C55</f>
        <v>7911</v>
      </c>
    </row>
    <row r="45" spans="1:3" ht="15.75" customHeight="1" x14ac:dyDescent="0.2">
      <c r="A45" s="356">
        <v>24</v>
      </c>
      <c r="B45" s="361" t="s">
        <v>414</v>
      </c>
      <c r="C45" s="357">
        <f>C41+C37+C17+C9+C42+C43+C44</f>
        <v>259343</v>
      </c>
    </row>
    <row r="46" spans="1:3" ht="15.75" customHeight="1" x14ac:dyDescent="0.2">
      <c r="A46" s="356">
        <v>25</v>
      </c>
      <c r="B46" s="356" t="s">
        <v>71</v>
      </c>
      <c r="C46" s="478">
        <v>0</v>
      </c>
    </row>
    <row r="47" spans="1:3" ht="15.75" customHeight="1" x14ac:dyDescent="0.2">
      <c r="A47" s="356">
        <v>26</v>
      </c>
      <c r="B47" s="356" t="s">
        <v>72</v>
      </c>
      <c r="C47" s="478">
        <v>0</v>
      </c>
    </row>
    <row r="48" spans="1:3" ht="15.75" customHeight="1" x14ac:dyDescent="0.2">
      <c r="A48" s="362">
        <v>27</v>
      </c>
      <c r="B48" s="362" t="s">
        <v>415</v>
      </c>
      <c r="C48" s="363">
        <f>C45-C46+C47</f>
        <v>259343</v>
      </c>
    </row>
    <row r="49" spans="1:3" ht="12.75" x14ac:dyDescent="0.2">
      <c r="A49" s="364"/>
      <c r="B49" s="365" t="s">
        <v>370</v>
      </c>
      <c r="C49" s="366"/>
    </row>
    <row r="50" spans="1:3" ht="15.75" customHeight="1" x14ac:dyDescent="0.2">
      <c r="A50" s="367">
        <v>2301</v>
      </c>
      <c r="B50" s="479" t="s">
        <v>597</v>
      </c>
      <c r="C50" s="480">
        <v>6000</v>
      </c>
    </row>
    <row r="51" spans="1:3" ht="15.75" customHeight="1" x14ac:dyDescent="0.2">
      <c r="A51" s="356">
        <v>2302</v>
      </c>
      <c r="B51" s="481" t="s">
        <v>598</v>
      </c>
      <c r="C51" s="478">
        <v>1911</v>
      </c>
    </row>
    <row r="52" spans="1:3" ht="15.75" customHeight="1" x14ac:dyDescent="0.2">
      <c r="A52" s="356">
        <v>2303</v>
      </c>
      <c r="B52" s="481"/>
      <c r="C52" s="478"/>
    </row>
    <row r="53" spans="1:3" ht="15.75" customHeight="1" x14ac:dyDescent="0.2">
      <c r="A53" s="356">
        <v>2304</v>
      </c>
      <c r="B53" s="481"/>
      <c r="C53" s="478"/>
    </row>
    <row r="54" spans="1:3" ht="15.75" customHeight="1" x14ac:dyDescent="0.2">
      <c r="A54" s="356">
        <v>2305</v>
      </c>
      <c r="B54" s="481"/>
      <c r="C54" s="478"/>
    </row>
    <row r="55" spans="1:3" ht="15.75" customHeight="1" x14ac:dyDescent="0.2">
      <c r="A55" s="356">
        <v>2399</v>
      </c>
      <c r="B55" s="356" t="s">
        <v>418</v>
      </c>
      <c r="C55" s="357">
        <f>SUM(C50:C54)</f>
        <v>7911</v>
      </c>
    </row>
    <row r="56" spans="1:3" ht="15.75" customHeight="1" x14ac:dyDescent="0.2">
      <c r="A56" s="368"/>
      <c r="B56" s="566" t="s">
        <v>381</v>
      </c>
      <c r="C56" s="567"/>
    </row>
    <row r="57" spans="1:3" ht="18" customHeight="1" x14ac:dyDescent="0.2">
      <c r="A57" s="568">
        <v>6</v>
      </c>
      <c r="B57" s="568"/>
      <c r="C57" s="568"/>
    </row>
  </sheetData>
  <sheetProtection password="DAEC" sheet="1"/>
  <mergeCells count="6">
    <mergeCell ref="A2:C2"/>
    <mergeCell ref="A3:C3"/>
    <mergeCell ref="B56:C56"/>
    <mergeCell ref="A57:C57"/>
    <mergeCell ref="A1:B1"/>
    <mergeCell ref="A4:C4"/>
  </mergeCells>
  <pageMargins left="0.7" right="0.7" top="0.75" bottom="0.75" header="0.3" footer="0.3"/>
  <pageSetup paperSize="5" fitToWidth="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27"/>
  <sheetViews>
    <sheetView showGridLines="0" zoomScaleNormal="100" workbookViewId="0">
      <selection activeCell="C12" sqref="C12"/>
    </sheetView>
  </sheetViews>
  <sheetFormatPr defaultRowHeight="12.75" x14ac:dyDescent="0.2"/>
  <cols>
    <col min="1" max="1" width="4.28515625" style="176" customWidth="1"/>
    <col min="2" max="2" width="60.7109375" style="176" customWidth="1"/>
    <col min="3" max="3" width="13.7109375" style="176" customWidth="1"/>
    <col min="4" max="4" width="13.140625" style="176" customWidth="1"/>
    <col min="5" max="16384" width="9.140625" style="176"/>
  </cols>
  <sheetData>
    <row r="1" spans="1:4" ht="15.75" x14ac:dyDescent="0.25">
      <c r="A1" s="570" t="s">
        <v>74</v>
      </c>
      <c r="B1" s="570"/>
      <c r="C1" s="369">
        <f>Jurat!G5</f>
        <v>2020</v>
      </c>
      <c r="D1" s="370"/>
    </row>
    <row r="2" spans="1:4" ht="15.75" x14ac:dyDescent="0.25">
      <c r="A2" s="571" t="str">
        <f>Jurat!A9</f>
        <v>GERMAN FARMERS MUTUAL OF SARDIS INSURANCE ASSOCIATION</v>
      </c>
      <c r="B2" s="571"/>
      <c r="C2" s="571"/>
      <c r="D2" s="571"/>
    </row>
    <row r="3" spans="1:4" ht="15" x14ac:dyDescent="0.2">
      <c r="A3" s="370"/>
      <c r="B3" s="370"/>
      <c r="C3" s="370"/>
      <c r="D3" s="370"/>
    </row>
    <row r="4" spans="1:4" ht="15.75" x14ac:dyDescent="0.25">
      <c r="A4" s="555" t="s">
        <v>130</v>
      </c>
      <c r="B4" s="555"/>
      <c r="C4" s="555"/>
      <c r="D4" s="555"/>
    </row>
    <row r="5" spans="1:4" ht="25.5" x14ac:dyDescent="0.2">
      <c r="A5" s="371"/>
      <c r="B5" s="371"/>
      <c r="C5" s="372" t="s">
        <v>137</v>
      </c>
      <c r="D5" s="373" t="s">
        <v>138</v>
      </c>
    </row>
    <row r="6" spans="1:4" ht="22.5" customHeight="1" x14ac:dyDescent="0.2">
      <c r="A6" s="374">
        <v>1</v>
      </c>
      <c r="B6" s="375" t="s">
        <v>131</v>
      </c>
      <c r="C6" s="482">
        <v>199368696</v>
      </c>
      <c r="D6" s="482">
        <v>1048</v>
      </c>
    </row>
    <row r="7" spans="1:4" ht="22.5" customHeight="1" x14ac:dyDescent="0.2">
      <c r="A7" s="374">
        <v>2</v>
      </c>
      <c r="B7" s="375" t="s">
        <v>132</v>
      </c>
      <c r="C7" s="482">
        <v>20849611</v>
      </c>
      <c r="D7" s="482">
        <v>79</v>
      </c>
    </row>
    <row r="8" spans="1:4" ht="22.5" customHeight="1" x14ac:dyDescent="0.2">
      <c r="A8" s="374">
        <v>3</v>
      </c>
      <c r="B8" s="375" t="s">
        <v>42</v>
      </c>
      <c r="C8" s="376">
        <f>C6+C7</f>
        <v>220218307</v>
      </c>
      <c r="D8" s="376">
        <f>D6+D7</f>
        <v>1127</v>
      </c>
    </row>
    <row r="9" spans="1:4" ht="22.5" customHeight="1" x14ac:dyDescent="0.2">
      <c r="A9" s="374">
        <v>4</v>
      </c>
      <c r="B9" s="375" t="s">
        <v>133</v>
      </c>
      <c r="C9" s="482">
        <v>8777803</v>
      </c>
      <c r="D9" s="482">
        <v>53</v>
      </c>
    </row>
    <row r="10" spans="1:4" ht="22.5" customHeight="1" x14ac:dyDescent="0.2">
      <c r="A10" s="374">
        <v>5</v>
      </c>
      <c r="B10" s="375" t="s">
        <v>134</v>
      </c>
      <c r="C10" s="376">
        <f>C8-C9</f>
        <v>211440504</v>
      </c>
      <c r="D10" s="376">
        <f>D8-D9</f>
        <v>1074</v>
      </c>
    </row>
    <row r="11" spans="1:4" ht="22.5" customHeight="1" x14ac:dyDescent="0.2">
      <c r="A11" s="374">
        <v>6</v>
      </c>
      <c r="B11" s="375" t="s">
        <v>135</v>
      </c>
      <c r="C11" s="482">
        <v>355556</v>
      </c>
      <c r="D11" s="377" t="s">
        <v>139</v>
      </c>
    </row>
    <row r="12" spans="1:4" ht="22.5" customHeight="1" x14ac:dyDescent="0.2">
      <c r="A12" s="374">
        <v>7</v>
      </c>
      <c r="B12" s="375" t="s">
        <v>136</v>
      </c>
      <c r="C12" s="376">
        <f>C10-C11</f>
        <v>211084948</v>
      </c>
      <c r="D12" s="378" t="s">
        <v>139</v>
      </c>
    </row>
    <row r="13" spans="1:4" ht="22.5" customHeight="1" x14ac:dyDescent="0.2"/>
    <row r="14" spans="1:4" ht="22.5" customHeight="1" x14ac:dyDescent="0.2"/>
    <row r="15" spans="1:4" ht="22.5" customHeight="1" x14ac:dyDescent="0.2"/>
    <row r="16" spans="1:4" ht="22.5" customHeight="1" x14ac:dyDescent="0.2"/>
    <row r="17" spans="1:4" ht="22.5" customHeight="1" x14ac:dyDescent="0.2"/>
    <row r="18" spans="1:4" ht="22.5" customHeight="1" x14ac:dyDescent="0.2"/>
    <row r="19" spans="1:4" ht="22.5" customHeight="1" x14ac:dyDescent="0.2"/>
    <row r="20" spans="1:4" ht="22.5" customHeight="1" x14ac:dyDescent="0.2"/>
    <row r="21" spans="1:4" ht="22.5" customHeight="1" x14ac:dyDescent="0.2"/>
    <row r="22" spans="1:4" ht="22.5" customHeight="1" x14ac:dyDescent="0.2">
      <c r="A22" s="568">
        <v>7</v>
      </c>
      <c r="B22" s="568"/>
      <c r="C22" s="568"/>
      <c r="D22" s="568"/>
    </row>
    <row r="23" spans="1:4" ht="22.5" customHeight="1" x14ac:dyDescent="0.2"/>
    <row r="24" spans="1:4" ht="22.5" customHeight="1" x14ac:dyDescent="0.2"/>
    <row r="25" spans="1:4" ht="22.5" customHeight="1" x14ac:dyDescent="0.2"/>
    <row r="26" spans="1:4" ht="22.5" customHeight="1" x14ac:dyDescent="0.2"/>
    <row r="27" spans="1:4" ht="22.5" customHeight="1" x14ac:dyDescent="0.2"/>
  </sheetData>
  <sheetProtection password="DAEC" sheet="1"/>
  <mergeCells count="4">
    <mergeCell ref="A1:B1"/>
    <mergeCell ref="A2:D2"/>
    <mergeCell ref="A4:D4"/>
    <mergeCell ref="A22:D22"/>
  </mergeCells>
  <pageMargins left="0.7" right="0.7" top="0.75" bottom="0.75" header="0.3" footer="0.3"/>
  <pageSetup paperSize="5" fitToWidth="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51"/>
  <sheetViews>
    <sheetView showGridLines="0" zoomScaleNormal="100" workbookViewId="0">
      <selection activeCell="D17" sqref="D17"/>
    </sheetView>
  </sheetViews>
  <sheetFormatPr defaultRowHeight="12.75" x14ac:dyDescent="0.2"/>
  <cols>
    <col min="1" max="1" width="26.42578125" style="176" customWidth="1"/>
    <col min="2" max="2" width="15.28515625" style="176" customWidth="1"/>
    <col min="3" max="3" width="14" style="176" customWidth="1"/>
    <col min="4" max="5" width="14.42578125" style="176" customWidth="1"/>
    <col min="6" max="6" width="15.7109375" style="176" customWidth="1"/>
    <col min="7" max="16384" width="9.140625" style="176"/>
  </cols>
  <sheetData>
    <row r="1" spans="1:6" ht="18" customHeight="1" x14ac:dyDescent="0.25">
      <c r="A1" s="555" t="s">
        <v>74</v>
      </c>
      <c r="B1" s="555"/>
      <c r="C1" s="555"/>
      <c r="D1" s="555"/>
      <c r="E1" s="555"/>
      <c r="F1" s="369">
        <f>Jurat!G5</f>
        <v>2020</v>
      </c>
    </row>
    <row r="2" spans="1:6" ht="15.75" x14ac:dyDescent="0.25">
      <c r="A2" s="571" t="str">
        <f>Jurat!A9</f>
        <v>GERMAN FARMERS MUTUAL OF SARDIS INSURANCE ASSOCIATION</v>
      </c>
      <c r="B2" s="571"/>
      <c r="C2" s="571"/>
      <c r="D2" s="571"/>
      <c r="E2" s="571"/>
      <c r="F2" s="379"/>
    </row>
    <row r="8" spans="1:6" ht="18" x14ac:dyDescent="0.25">
      <c r="A8" s="572" t="s">
        <v>466</v>
      </c>
      <c r="B8" s="572"/>
      <c r="C8" s="572"/>
      <c r="D8" s="572"/>
      <c r="E8" s="572"/>
      <c r="F8" s="572"/>
    </row>
    <row r="9" spans="1:6" ht="15" x14ac:dyDescent="0.25">
      <c r="A9" s="573" t="s">
        <v>428</v>
      </c>
      <c r="B9" s="573"/>
      <c r="C9" s="573"/>
      <c r="D9" s="573"/>
      <c r="E9" s="573"/>
      <c r="F9" s="573"/>
    </row>
    <row r="10" spans="1:6" ht="13.5" thickBot="1" x14ac:dyDescent="0.25"/>
    <row r="11" spans="1:6" x14ac:dyDescent="0.2">
      <c r="A11" s="380">
        <v>1</v>
      </c>
      <c r="B11" s="175">
        <v>2</v>
      </c>
      <c r="C11" s="380">
        <v>3</v>
      </c>
      <c r="D11" s="380">
        <v>4</v>
      </c>
      <c r="E11" s="380">
        <v>5</v>
      </c>
      <c r="F11" s="381">
        <v>6</v>
      </c>
    </row>
    <row r="12" spans="1:6" x14ac:dyDescent="0.2">
      <c r="A12" s="382"/>
      <c r="B12" s="383"/>
      <c r="C12" s="315"/>
      <c r="D12" s="384"/>
      <c r="E12" s="383" t="s">
        <v>253</v>
      </c>
      <c r="F12" s="385" t="s">
        <v>404</v>
      </c>
    </row>
    <row r="13" spans="1:6" x14ac:dyDescent="0.2">
      <c r="A13" s="382"/>
      <c r="B13" s="383"/>
      <c r="C13" s="315"/>
      <c r="D13" s="383" t="s">
        <v>253</v>
      </c>
      <c r="E13" s="383" t="s">
        <v>255</v>
      </c>
      <c r="F13" s="386" t="s">
        <v>256</v>
      </c>
    </row>
    <row r="14" spans="1:6" x14ac:dyDescent="0.2">
      <c r="A14" s="382"/>
      <c r="B14" s="383" t="s">
        <v>248</v>
      </c>
      <c r="C14" s="315" t="s">
        <v>257</v>
      </c>
      <c r="D14" s="383" t="s">
        <v>258</v>
      </c>
      <c r="E14" s="383" t="s">
        <v>259</v>
      </c>
      <c r="F14" s="386" t="s">
        <v>260</v>
      </c>
    </row>
    <row r="15" spans="1:6" x14ac:dyDescent="0.2">
      <c r="A15" s="382"/>
      <c r="B15" s="383" t="s">
        <v>261</v>
      </c>
      <c r="C15" s="315" t="s">
        <v>249</v>
      </c>
      <c r="D15" s="383" t="s">
        <v>262</v>
      </c>
      <c r="E15" s="383" t="s">
        <v>263</v>
      </c>
      <c r="F15" s="386" t="s">
        <v>264</v>
      </c>
    </row>
    <row r="16" spans="1:6" ht="13.5" thickBot="1" x14ac:dyDescent="0.25">
      <c r="A16" s="190" t="s">
        <v>250</v>
      </c>
      <c r="B16" s="387" t="s">
        <v>265</v>
      </c>
      <c r="C16" s="135" t="s">
        <v>251</v>
      </c>
      <c r="D16" s="387" t="s">
        <v>266</v>
      </c>
      <c r="E16" s="387" t="s">
        <v>267</v>
      </c>
      <c r="F16" s="388" t="s">
        <v>268</v>
      </c>
    </row>
    <row r="17" spans="1:6" x14ac:dyDescent="0.2">
      <c r="A17" s="154" t="s">
        <v>343</v>
      </c>
      <c r="B17" s="161">
        <v>412368</v>
      </c>
      <c r="C17" s="162"/>
      <c r="D17" s="161">
        <v>162500</v>
      </c>
      <c r="E17" s="161">
        <v>0</v>
      </c>
      <c r="F17" s="389">
        <f t="shared" ref="F17:F24" si="0">SUM(B17+C17-D17-E17)</f>
        <v>249868</v>
      </c>
    </row>
    <row r="18" spans="1:6" x14ac:dyDescent="0.2">
      <c r="A18" s="157"/>
      <c r="B18" s="158"/>
      <c r="C18" s="89"/>
      <c r="D18" s="158"/>
      <c r="E18" s="158"/>
      <c r="F18" s="390">
        <f t="shared" si="0"/>
        <v>0</v>
      </c>
    </row>
    <row r="19" spans="1:6" x14ac:dyDescent="0.2">
      <c r="A19" s="157"/>
      <c r="B19" s="155"/>
      <c r="C19" s="156"/>
      <c r="D19" s="155"/>
      <c r="E19" s="155"/>
      <c r="F19" s="391">
        <f t="shared" si="0"/>
        <v>0</v>
      </c>
    </row>
    <row r="20" spans="1:6" x14ac:dyDescent="0.2">
      <c r="A20" s="157"/>
      <c r="B20" s="158"/>
      <c r="C20" s="89"/>
      <c r="D20" s="158"/>
      <c r="E20" s="158"/>
      <c r="F20" s="390">
        <f t="shared" si="0"/>
        <v>0</v>
      </c>
    </row>
    <row r="21" spans="1:6" x14ac:dyDescent="0.2">
      <c r="A21" s="163"/>
      <c r="B21" s="155"/>
      <c r="C21" s="156"/>
      <c r="D21" s="155"/>
      <c r="E21" s="155"/>
      <c r="F21" s="391">
        <f t="shared" si="0"/>
        <v>0</v>
      </c>
    </row>
    <row r="22" spans="1:6" x14ac:dyDescent="0.2">
      <c r="A22" s="146"/>
      <c r="B22" s="158"/>
      <c r="C22" s="89"/>
      <c r="D22" s="158"/>
      <c r="E22" s="158"/>
      <c r="F22" s="391">
        <f t="shared" si="0"/>
        <v>0</v>
      </c>
    </row>
    <row r="23" spans="1:6" x14ac:dyDescent="0.2">
      <c r="A23" s="146"/>
      <c r="B23" s="158"/>
      <c r="C23" s="89"/>
      <c r="D23" s="158"/>
      <c r="E23" s="158"/>
      <c r="F23" s="391">
        <f t="shared" si="0"/>
        <v>0</v>
      </c>
    </row>
    <row r="24" spans="1:6" x14ac:dyDescent="0.2">
      <c r="A24" s="164" t="s">
        <v>199</v>
      </c>
      <c r="B24" s="160"/>
      <c r="C24" s="159"/>
      <c r="D24" s="160"/>
      <c r="E24" s="160"/>
      <c r="F24" s="391">
        <f t="shared" si="0"/>
        <v>0</v>
      </c>
    </row>
    <row r="25" spans="1:6" ht="13.5" thickBot="1" x14ac:dyDescent="0.25">
      <c r="A25" s="392" t="s">
        <v>12</v>
      </c>
      <c r="B25" s="393">
        <f>SUM(B17:B24)</f>
        <v>412368</v>
      </c>
      <c r="C25" s="394">
        <f>SUM(C17:C24)</f>
        <v>0</v>
      </c>
      <c r="D25" s="393">
        <f>SUM(D17:D24)</f>
        <v>162500</v>
      </c>
      <c r="E25" s="393">
        <f>SUM(E17:E24)</f>
        <v>0</v>
      </c>
      <c r="F25" s="395">
        <f>SUM(F17:F24)</f>
        <v>249868</v>
      </c>
    </row>
    <row r="26" spans="1:6" x14ac:dyDescent="0.2">
      <c r="A26" s="173" t="s">
        <v>405</v>
      </c>
    </row>
    <row r="27" spans="1:6" x14ac:dyDescent="0.2">
      <c r="A27" s="173"/>
    </row>
    <row r="28" spans="1:6" x14ac:dyDescent="0.2">
      <c r="A28" s="173"/>
    </row>
    <row r="29" spans="1:6" ht="18" x14ac:dyDescent="0.25">
      <c r="A29" s="572" t="s">
        <v>465</v>
      </c>
      <c r="B29" s="572"/>
      <c r="C29" s="572"/>
      <c r="D29" s="572"/>
      <c r="E29" s="572"/>
      <c r="F29" s="572"/>
    </row>
    <row r="30" spans="1:6" ht="15" x14ac:dyDescent="0.25">
      <c r="A30" s="573" t="s">
        <v>427</v>
      </c>
      <c r="B30" s="573"/>
      <c r="C30" s="573"/>
      <c r="D30" s="573"/>
      <c r="E30" s="573"/>
      <c r="F30" s="573"/>
    </row>
    <row r="31" spans="1:6" ht="13.5" thickBot="1" x14ac:dyDescent="0.25"/>
    <row r="32" spans="1:6" x14ac:dyDescent="0.2">
      <c r="A32" s="380">
        <v>1</v>
      </c>
      <c r="B32" s="175">
        <v>2</v>
      </c>
      <c r="C32" s="380">
        <v>3</v>
      </c>
      <c r="D32" s="380">
        <v>4</v>
      </c>
      <c r="E32" s="380">
        <v>5</v>
      </c>
      <c r="F32" s="396">
        <v>6</v>
      </c>
    </row>
    <row r="33" spans="1:6" x14ac:dyDescent="0.2">
      <c r="A33" s="382"/>
      <c r="B33" s="383"/>
      <c r="C33" s="315"/>
      <c r="D33" s="384"/>
      <c r="E33" s="384"/>
      <c r="F33" s="397" t="s">
        <v>270</v>
      </c>
    </row>
    <row r="34" spans="1:6" x14ac:dyDescent="0.2">
      <c r="A34" s="382"/>
      <c r="B34" s="383"/>
      <c r="C34" s="315"/>
      <c r="D34" s="384"/>
      <c r="E34" s="384"/>
      <c r="F34" s="398" t="s">
        <v>269</v>
      </c>
    </row>
    <row r="35" spans="1:6" x14ac:dyDescent="0.2">
      <c r="A35" s="382"/>
      <c r="B35" s="383"/>
      <c r="C35" s="315"/>
      <c r="D35" s="383" t="s">
        <v>253</v>
      </c>
      <c r="E35" s="399" t="s">
        <v>254</v>
      </c>
      <c r="F35" s="398" t="s">
        <v>261</v>
      </c>
    </row>
    <row r="36" spans="1:6" x14ac:dyDescent="0.2">
      <c r="A36" s="382"/>
      <c r="B36" s="383" t="s">
        <v>248</v>
      </c>
      <c r="C36" s="315" t="s">
        <v>271</v>
      </c>
      <c r="D36" s="383" t="s">
        <v>258</v>
      </c>
      <c r="E36" s="383" t="s">
        <v>272</v>
      </c>
      <c r="F36" s="398" t="s">
        <v>260</v>
      </c>
    </row>
    <row r="37" spans="1:6" x14ac:dyDescent="0.2">
      <c r="A37" s="382"/>
      <c r="B37" s="383" t="s">
        <v>273</v>
      </c>
      <c r="C37" s="315" t="s">
        <v>249</v>
      </c>
      <c r="D37" s="383" t="s">
        <v>274</v>
      </c>
      <c r="E37" s="383" t="s">
        <v>213</v>
      </c>
      <c r="F37" s="398" t="s">
        <v>264</v>
      </c>
    </row>
    <row r="38" spans="1:6" ht="13.5" thickBot="1" x14ac:dyDescent="0.25">
      <c r="A38" s="190" t="s">
        <v>250</v>
      </c>
      <c r="B38" s="387" t="s">
        <v>261</v>
      </c>
      <c r="C38" s="135" t="s">
        <v>251</v>
      </c>
      <c r="D38" s="387" t="s">
        <v>125</v>
      </c>
      <c r="E38" s="387" t="s">
        <v>275</v>
      </c>
      <c r="F38" s="400" t="s">
        <v>276</v>
      </c>
    </row>
    <row r="39" spans="1:6" x14ac:dyDescent="0.2">
      <c r="A39" s="154" t="s">
        <v>343</v>
      </c>
      <c r="B39" s="161">
        <v>54412</v>
      </c>
      <c r="C39" s="162"/>
      <c r="D39" s="161">
        <v>10000</v>
      </c>
      <c r="E39" s="161">
        <v>1083</v>
      </c>
      <c r="F39" s="389">
        <f t="shared" ref="F39:F46" si="1">SUM(B39+C39-D39)</f>
        <v>44412</v>
      </c>
    </row>
    <row r="40" spans="1:6" x14ac:dyDescent="0.2">
      <c r="A40" s="157"/>
      <c r="B40" s="158"/>
      <c r="C40" s="89"/>
      <c r="D40" s="158"/>
      <c r="E40" s="158"/>
      <c r="F40" s="391">
        <f t="shared" si="1"/>
        <v>0</v>
      </c>
    </row>
    <row r="41" spans="1:6" x14ac:dyDescent="0.2">
      <c r="A41" s="157"/>
      <c r="B41" s="155"/>
      <c r="C41" s="156"/>
      <c r="D41" s="155"/>
      <c r="E41" s="155"/>
      <c r="F41" s="391">
        <f t="shared" si="1"/>
        <v>0</v>
      </c>
    </row>
    <row r="42" spans="1:6" x14ac:dyDescent="0.2">
      <c r="A42" s="157"/>
      <c r="B42" s="158"/>
      <c r="C42" s="89"/>
      <c r="D42" s="158"/>
      <c r="E42" s="158"/>
      <c r="F42" s="391">
        <f t="shared" si="1"/>
        <v>0</v>
      </c>
    </row>
    <row r="43" spans="1:6" x14ac:dyDescent="0.2">
      <c r="A43" s="163"/>
      <c r="B43" s="155"/>
      <c r="C43" s="156"/>
      <c r="D43" s="155"/>
      <c r="E43" s="155"/>
      <c r="F43" s="391">
        <f t="shared" si="1"/>
        <v>0</v>
      </c>
    </row>
    <row r="44" spans="1:6" x14ac:dyDescent="0.2">
      <c r="A44" s="146"/>
      <c r="B44" s="158"/>
      <c r="C44" s="89"/>
      <c r="D44" s="158"/>
      <c r="E44" s="158"/>
      <c r="F44" s="391">
        <f t="shared" si="1"/>
        <v>0</v>
      </c>
    </row>
    <row r="45" spans="1:6" x14ac:dyDescent="0.2">
      <c r="A45" s="146"/>
      <c r="B45" s="158"/>
      <c r="C45" s="89"/>
      <c r="D45" s="158"/>
      <c r="E45" s="158"/>
      <c r="F45" s="401">
        <f t="shared" si="1"/>
        <v>0</v>
      </c>
    </row>
    <row r="46" spans="1:6" x14ac:dyDescent="0.2">
      <c r="A46" s="164" t="s">
        <v>199</v>
      </c>
      <c r="B46" s="160"/>
      <c r="C46" s="159"/>
      <c r="D46" s="160"/>
      <c r="E46" s="160"/>
      <c r="F46" s="401">
        <f t="shared" si="1"/>
        <v>0</v>
      </c>
    </row>
    <row r="47" spans="1:6" ht="13.5" thickBot="1" x14ac:dyDescent="0.25">
      <c r="A47" s="392" t="s">
        <v>12</v>
      </c>
      <c r="B47" s="393">
        <f>SUM(B39:B46)</f>
        <v>54412</v>
      </c>
      <c r="C47" s="394">
        <f>SUM(C39:C46)</f>
        <v>0</v>
      </c>
      <c r="D47" s="393">
        <f>SUM(D39:D46)</f>
        <v>10000</v>
      </c>
      <c r="E47" s="393">
        <f>SUM(E39:E46)</f>
        <v>1083</v>
      </c>
      <c r="F47" s="402">
        <f>SUM(F39:F46)</f>
        <v>44412</v>
      </c>
    </row>
    <row r="48" spans="1:6" x14ac:dyDescent="0.2">
      <c r="A48" s="173" t="s">
        <v>406</v>
      </c>
    </row>
    <row r="49" spans="1:6" x14ac:dyDescent="0.2">
      <c r="A49" s="173" t="s">
        <v>407</v>
      </c>
    </row>
    <row r="51" spans="1:6" x14ac:dyDescent="0.2">
      <c r="A51" s="568">
        <v>8</v>
      </c>
      <c r="B51" s="568"/>
      <c r="C51" s="568"/>
      <c r="D51" s="568"/>
      <c r="E51" s="568"/>
      <c r="F51" s="568"/>
    </row>
  </sheetData>
  <sheetProtection password="DAEC" sheet="1"/>
  <mergeCells count="7">
    <mergeCell ref="A1:E1"/>
    <mergeCell ref="A2:E2"/>
    <mergeCell ref="A29:F29"/>
    <mergeCell ref="A8:F8"/>
    <mergeCell ref="A51:F51"/>
    <mergeCell ref="A9:F9"/>
    <mergeCell ref="A30:F30"/>
  </mergeCells>
  <pageMargins left="0.25" right="0.25" top="0.25" bottom="0.25" header="0.3" footer="0.3"/>
  <pageSetup paperSize="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19</vt:i4>
      </vt:variant>
    </vt:vector>
  </HeadingPairs>
  <TitlesOfParts>
    <vt:vector size="41" baseType="lpstr">
      <vt:lpstr>Instructions</vt:lpstr>
      <vt:lpstr>Jurat</vt:lpstr>
      <vt:lpstr>Pg 2 Assets</vt:lpstr>
      <vt:lpstr>Pg 3 Liab</vt:lpstr>
      <vt:lpstr>Pg 4 IS</vt:lpstr>
      <vt:lpstr>Pg 5 Cash Flow</vt:lpstr>
      <vt:lpstr>Pg 6 Expenses</vt:lpstr>
      <vt:lpstr>Pg 7 In-Force</vt:lpstr>
      <vt:lpstr>Pg 8 Losses</vt:lpstr>
      <vt:lpstr>Pg 9 Nonadmit</vt:lpstr>
      <vt:lpstr>Pg 10 RE</vt:lpstr>
      <vt:lpstr>Pg 11 D Pt 1 </vt:lpstr>
      <vt:lpstr>Pg 12 D Pt 2</vt:lpstr>
      <vt:lpstr>Pg 13 D Pt 3</vt:lpstr>
      <vt:lpstr>Pg 14 Sch D Pt 4</vt:lpstr>
      <vt:lpstr>Pg 15 GI</vt:lpstr>
      <vt:lpstr>Pg 16 Sch E</vt:lpstr>
      <vt:lpstr>Pg 17 Org</vt:lpstr>
      <vt:lpstr>Pg 18 Overflow</vt:lpstr>
      <vt:lpstr>Pg 19 Inv Overflow</vt:lpstr>
      <vt:lpstr>Pg 20 Sch E Overflow</vt:lpstr>
      <vt:lpstr>Summary</vt:lpstr>
      <vt:lpstr>Instructions!Print_Area</vt:lpstr>
      <vt:lpstr>Jurat!Print_Area</vt:lpstr>
      <vt:lpstr>'Pg 10 RE'!Print_Area</vt:lpstr>
      <vt:lpstr>'Pg 11 D Pt 1 '!Print_Area</vt:lpstr>
      <vt:lpstr>'Pg 12 D Pt 2'!Print_Area</vt:lpstr>
      <vt:lpstr>'Pg 13 D Pt 3'!Print_Area</vt:lpstr>
      <vt:lpstr>'Pg 14 Sch D Pt 4'!Print_Area</vt:lpstr>
      <vt:lpstr>'Pg 15 GI'!Print_Area</vt:lpstr>
      <vt:lpstr>'Pg 17 Org'!Print_Area</vt:lpstr>
      <vt:lpstr>'Pg 18 Overflow'!Print_Area</vt:lpstr>
      <vt:lpstr>'Pg 19 Inv Overflow'!Print_Area</vt:lpstr>
      <vt:lpstr>'Pg 2 Assets'!Print_Area</vt:lpstr>
      <vt:lpstr>'Pg 3 Liab'!Print_Area</vt:lpstr>
      <vt:lpstr>'Pg 4 IS'!Print_Area</vt:lpstr>
      <vt:lpstr>'Pg 5 Cash Flow'!Print_Area</vt:lpstr>
      <vt:lpstr>'Pg 6 Expenses'!Print_Area</vt:lpstr>
      <vt:lpstr>'Pg 7 In-Force'!Print_Area</vt:lpstr>
      <vt:lpstr>'Pg 8 Losses'!Print_Area</vt:lpstr>
      <vt:lpstr>'Pg 9 Nonadmit'!Print_Area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JKEBERT</dc:creator>
  <dc:description>Revised 1-19-2019 to provide unprotected overflow pages 18-20.</dc:description>
  <cp:lastModifiedBy>WS1</cp:lastModifiedBy>
  <cp:lastPrinted>2021-02-12T17:57:50Z</cp:lastPrinted>
  <dcterms:created xsi:type="dcterms:W3CDTF">2008-11-24T17:24:53Z</dcterms:created>
  <dcterms:modified xsi:type="dcterms:W3CDTF">2021-02-22T14:23:15Z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{DCB00EC6-6FD7-44C7-A5A6-560053FF7A9B}</vt:lpwstr>
  </property>
</Properties>
</file>